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https://vicgov.sharepoint.com/sites/VG000959/Current Year/22-23 Budget/18. 2022-23 Budget - Fees and Charges/4. Final Copies to publish/"/>
    </mc:Choice>
  </mc:AlternateContent>
  <xr:revisionPtr revIDLastSave="35" documentId="8_{79B1986A-9C96-40B6-BBE8-18086F0431F0}" xr6:coauthVersionLast="47" xr6:coauthVersionMax="48" xr10:uidLastSave="{D01A1D23-39E2-4769-8AE5-889FB41DEB66}"/>
  <bookViews>
    <workbookView xWindow="9060" yWindow="-16320" windowWidth="29040" windowHeight="15840" xr2:uid="{8123D140-5538-44B9-A4FB-2A6D708FB584}"/>
  </bookViews>
  <sheets>
    <sheet name="2022-23" sheetId="1" r:id="rId1"/>
  </sheets>
  <definedNames>
    <definedName name="_xlnm.Print_Area" localSheetId="0">'2022-23'!$A$1:$F$48</definedName>
    <definedName name="_xlnm.Print_Titles" localSheetId="0">'2022-23'!$1:$9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1" l="1"/>
  <c r="F48" i="1"/>
  <c r="F47" i="1"/>
  <c r="F46" i="1"/>
  <c r="F45" i="1"/>
  <c r="D41" i="1"/>
  <c r="F37" i="1"/>
  <c r="F36" i="1"/>
  <c r="F35" i="1"/>
  <c r="F34" i="1"/>
  <c r="F33" i="1"/>
  <c r="F32" i="1"/>
  <c r="F31" i="1"/>
  <c r="F30" i="1"/>
  <c r="F26" i="1"/>
  <c r="F25" i="1"/>
  <c r="D21" i="1"/>
  <c r="D20" i="1"/>
  <c r="D19" i="1"/>
  <c r="D18" i="1"/>
  <c r="D17" i="1"/>
  <c r="D16" i="1"/>
  <c r="D15" i="1"/>
  <c r="D14" i="1"/>
  <c r="D12" i="1"/>
</calcChain>
</file>

<file path=xl/sharedStrings.xml><?xml version="1.0" encoding="utf-8"?>
<sst xmlns="http://schemas.openxmlformats.org/spreadsheetml/2006/main" count="105" uniqueCount="72">
  <si>
    <t>2022-23 FEES AND PENALTIES - SPORT, RECREATION AND RACING</t>
  </si>
  <si>
    <t xml:space="preserve">  In accordance with the Monetary Units Act 2004 the current value for 2022-23 is:</t>
  </si>
  <si>
    <t>Fee unit</t>
  </si>
  <si>
    <t xml:space="preserve">      Penalty Unit</t>
  </si>
  <si>
    <t>The amount of fees are determined by multiplying the number of fee units contained in the legislation by the current value of the fee unit (section 7(1)) and rounded to the nearest 10 cents (section 7(3))</t>
  </si>
  <si>
    <t>The amount of penalties are determined by multiplying the number of penalty units contained in the legislation by the current value of the penalty unit (section 7(2)) and rounded to the nearest dollar (section 7(4))</t>
  </si>
  <si>
    <t>Act/Regulation</t>
  </si>
  <si>
    <t>Description of fee or charge</t>
  </si>
  <si>
    <t>Fee units</t>
  </si>
  <si>
    <t>2022-23 fee amount (current year)</t>
  </si>
  <si>
    <t>Penalty units</t>
  </si>
  <si>
    <t>2022-23 penalty amount (current year)</t>
  </si>
  <si>
    <t>Fee for an application for a promoter’s licence, or for renewal of promoter’s licence</t>
  </si>
  <si>
    <t>Fee for an application for a permit to conduct a promotion – where the attendance of the promotion is estimated to be 500 or less</t>
  </si>
  <si>
    <t>Fee for an application for a permit to conduct a promotion – where the attendance of the promotion is estimated to be between 501 and 2000</t>
  </si>
  <si>
    <t>Fee for an application for a permit to conduct a promotion – where the attendance of the promotion is estimated to be in excess of 2000</t>
  </si>
  <si>
    <t>Fee for an application for a licence, or renewal of a licence, to act as a trainer.</t>
  </si>
  <si>
    <t>Fee for an application for a licence, or renewal of a licence, to act as a match-maker.</t>
  </si>
  <si>
    <t>Fee for an application for a licence, or renewal of a licence, to act as a referee.</t>
  </si>
  <si>
    <t>Fee for an application for a licence, or renewal of a licence, to act as a judge.</t>
  </si>
  <si>
    <t>Fee for an application for a licence, or renewal of a licence, to act as a timekeeper.</t>
  </si>
  <si>
    <t>Fee for an application for registration as a professional contestant</t>
  </si>
  <si>
    <t>Melbourne Cricket Ground Act 2009</t>
  </si>
  <si>
    <t>Section 27</t>
  </si>
  <si>
    <t>Commercial exploitation of name prohibited in case of a natural person</t>
  </si>
  <si>
    <t>100 penalty units</t>
  </si>
  <si>
    <t>Commercial exploitation of name prohibited in case of a body corporate</t>
  </si>
  <si>
    <t>600 penalty units</t>
  </si>
  <si>
    <t>Professional Boxing and Combat Sports Act 1985</t>
  </si>
  <si>
    <t>Section 7(3)</t>
  </si>
  <si>
    <t>Person must not conduct a promotion without a permit</t>
  </si>
  <si>
    <t>120 penalty units or imprisonment for 12 months or both</t>
  </si>
  <si>
    <t>Section 8(1)</t>
  </si>
  <si>
    <t>Person must not act as a promoter, trainer, match-maker, referee, judge or timekeeper without a licence</t>
  </si>
  <si>
    <t>Section 10(1)</t>
  </si>
  <si>
    <t>Person must not compete in a professional contest unless registered</t>
  </si>
  <si>
    <t>Section 12(2)</t>
  </si>
  <si>
    <t>Medical practitioner who conducts a medical examination or fitness test must do so in accordance with the regulations</t>
  </si>
  <si>
    <t>Section 12(3)(c)</t>
  </si>
  <si>
    <t>Medical practitioner who finds a contestant unfit must complete and forward a report in writing to the Professional Boxing and Combat Sports Board</t>
  </si>
  <si>
    <t>Section 13(2)</t>
  </si>
  <si>
    <t>Any promoter who breaches the duties of a promoter set out in this section shall be guilty of an offence</t>
  </si>
  <si>
    <t>Section 14E</t>
  </si>
  <si>
    <t>A member of the Board or employee of the Department must not disclose to any person any information he or she has received in the performance of functions or exercise of powers under the specified provisions of the Act unless it is in accordance with and for the purposes of the Act</t>
  </si>
  <si>
    <t>30 penalty units</t>
  </si>
  <si>
    <t>Section 18</t>
  </si>
  <si>
    <t>A person who aids, abets, counsels or procures the commission of an offence under the Act is guilty of an offence</t>
  </si>
  <si>
    <t>Gambling Regulations 2015</t>
  </si>
  <si>
    <t>Reg 114</t>
  </si>
  <si>
    <t>Approval to Conduct Calcutta Sweepstakes</t>
  </si>
  <si>
    <t>Racing Act 1958 - Victorian Racing Tribunal</t>
  </si>
  <si>
    <t>Section 50ZG</t>
  </si>
  <si>
    <t>Offence to fail to comply with a notice to produce or attend</t>
  </si>
  <si>
    <t>60 penalty units or imprisonment for 6 months or both</t>
  </si>
  <si>
    <t>Section 50ZH</t>
  </si>
  <si>
    <t>Offence to fail to take oath, make affirmation or answer question</t>
  </si>
  <si>
    <t>Section 50ZI</t>
  </si>
  <si>
    <t>Offence to make false or misleading statements or produce false or misleading documents or other things</t>
  </si>
  <si>
    <t>Section 50ZK</t>
  </si>
  <si>
    <t>Contempt of the Victorian Racing Tribunal</t>
  </si>
  <si>
    <t>240 penalty units or imprisonment for 2 years or both</t>
  </si>
  <si>
    <t>Professional Boxing and Combat Sports Regulations 2018</t>
  </si>
  <si>
    <t>Regulation 6(2)(a)</t>
  </si>
  <si>
    <t>Regulation 7(1)(b)(i)</t>
  </si>
  <si>
    <t>Regulation 7(1)(b)(ii)</t>
  </si>
  <si>
    <t>Regulation 7(1)(b)(iii)</t>
  </si>
  <si>
    <t>Regulation 8(2)(a)(i)</t>
  </si>
  <si>
    <t>Regulation 8(2)(a)(ii)</t>
  </si>
  <si>
    <t>Regulation 8(2)(a)(iii)</t>
  </si>
  <si>
    <t>Regulation 8(2)(a)(iv)</t>
  </si>
  <si>
    <t>Regulation 8(2)(a)(v)</t>
  </si>
  <si>
    <t>Regulation 9(1)(b)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</si>
</sst>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_);[Red]\(&quot;$&quot;#,##0\)"/>
    <numFmt numFmtId="165" formatCode="_(&quot;$&quot;* #,##0.00_);_(&quot;$&quot;* \(#,##0.00\);_(&quot;$&quot;* &quot;-&quot;??_);_(@_)"/>
    <numFmt numFmtId="166" formatCode="_(* #,##0.00_);_(* \(#,##0.00\);_(* &quot;-&quot;??_);_(@_)"/>
    <numFmt numFmtId="167" formatCode="&quot;$&quot;#,##0.00"/>
    <numFmt numFmtId="168" formatCode="&quot;$&quot;#,##0"/>
  </numFmts>
  <fonts count="12" x14ac:knownFonts="1">
    <font>
      <sz val="11"/>
      <color theme="1"/>
      <name val="Calibri"/>
      <family val="2"/>
      <scheme val="minor"/>
    </font>
    <font>
      <sz val="11"/>
      <color theme="1"/>
      <name val="Calibri"/>
      <family val="2"/>
      <scheme val="minor"/>
    </font>
    <font>
      <b/>
      <sz val="12"/>
      <name val="Tahoma"/>
      <family val="2"/>
    </font>
    <font>
      <sz val="12"/>
      <color theme="1"/>
      <name val="Tahoma"/>
      <family val="2"/>
    </font>
    <font>
      <sz val="12"/>
      <name val="Tahoma"/>
      <family val="2"/>
    </font>
    <font>
      <b/>
      <sz val="12"/>
      <color rgb="FF1F1E21"/>
      <name val="Arial"/>
      <family val="2"/>
    </font>
    <font>
      <b/>
      <sz val="12"/>
      <name val="Calibri"/>
      <family val="2"/>
      <scheme val="minor"/>
    </font>
    <font>
      <b/>
      <i/>
      <sz val="12"/>
      <name val="Calibri"/>
      <family val="2"/>
      <scheme val="minor"/>
    </font>
    <font>
      <sz val="12"/>
      <color theme="1"/>
      <name val="Calibri"/>
      <family val="2"/>
      <scheme val="minor"/>
    </font>
    <font>
      <sz val="12"/>
      <color theme="1"/>
      <name val="Arial"/>
      <family val="2"/>
    </font>
    <font>
      <i/>
      <sz val="12"/>
      <name val="Calibri"/>
      <family val="2"/>
      <scheme val="minor"/>
    </font>
    <font>
      <sz val="12"/>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43">
    <xf numFmtId="0" fontId="0" fillId="0" borderId="0" xfId="0"/>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right" vertical="top" wrapText="1"/>
    </xf>
    <xf numFmtId="167" fontId="4" fillId="0" borderId="0" xfId="1" applyNumberFormat="1" applyFont="1" applyFill="1" applyBorder="1" applyAlignment="1">
      <alignment horizontal="left" vertical="top" wrapText="1"/>
    </xf>
    <xf numFmtId="167" fontId="4" fillId="0" borderId="0" xfId="1" applyNumberFormat="1" applyFont="1" applyFill="1" applyBorder="1" applyAlignment="1">
      <alignment horizontal="left" vertical="top"/>
    </xf>
    <xf numFmtId="0" fontId="4"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right" vertical="top"/>
    </xf>
    <xf numFmtId="167" fontId="5" fillId="0" borderId="0" xfId="2" applyNumberFormat="1" applyFont="1" applyAlignment="1">
      <alignment vertical="top"/>
    </xf>
    <xf numFmtId="167" fontId="4" fillId="0" borderId="0" xfId="1" applyNumberFormat="1" applyFont="1" applyFill="1" applyBorder="1" applyAlignment="1">
      <alignment horizontal="right" vertical="top" wrapText="1"/>
    </xf>
    <xf numFmtId="167" fontId="5" fillId="0" borderId="0" xfId="2" applyNumberFormat="1" applyFont="1" applyAlignment="1"/>
    <xf numFmtId="0" fontId="4" fillId="0" borderId="0" xfId="0" applyFont="1" applyAlignment="1">
      <alignment vertical="top" wrapText="1"/>
    </xf>
    <xf numFmtId="167" fontId="2" fillId="0" borderId="0" xfId="1" applyNumberFormat="1" applyFont="1" applyFill="1" applyBorder="1" applyAlignment="1">
      <alignment horizontal="center" vertical="top"/>
    </xf>
    <xf numFmtId="0" fontId="6" fillId="0" borderId="1" xfId="0" applyFont="1" applyBorder="1" applyAlignment="1">
      <alignment vertical="top"/>
    </xf>
    <xf numFmtId="0" fontId="7" fillId="0" borderId="2" xfId="0" applyFont="1" applyBorder="1" applyAlignment="1">
      <alignment vertical="top"/>
    </xf>
    <xf numFmtId="0" fontId="7" fillId="0" borderId="2" xfId="0" applyFont="1" applyBorder="1" applyAlignment="1">
      <alignment vertical="top" wrapText="1"/>
    </xf>
    <xf numFmtId="0" fontId="7" fillId="0" borderId="3" xfId="0" applyFont="1" applyBorder="1" applyAlignment="1">
      <alignment vertical="top"/>
    </xf>
    <xf numFmtId="0" fontId="8" fillId="0" borderId="0" xfId="0" applyFont="1"/>
    <xf numFmtId="0" fontId="6" fillId="2" borderId="4" xfId="0" applyFont="1" applyFill="1" applyBorder="1" applyAlignment="1">
      <alignment vertical="center" wrapText="1"/>
    </xf>
    <xf numFmtId="0" fontId="9" fillId="0" borderId="0" xfId="0" applyFont="1" applyAlignment="1">
      <alignment wrapText="1"/>
    </xf>
    <xf numFmtId="0" fontId="10" fillId="0" borderId="4" xfId="0" applyFont="1" applyBorder="1" applyAlignment="1">
      <alignment horizontal="left"/>
    </xf>
    <xf numFmtId="0" fontId="11" fillId="0" borderId="4" xfId="0" applyFont="1" applyBorder="1" applyAlignment="1">
      <alignment wrapText="1"/>
    </xf>
    <xf numFmtId="0" fontId="8" fillId="0" borderId="0" xfId="0" applyFont="1" applyAlignment="1">
      <alignment wrapText="1"/>
    </xf>
    <xf numFmtId="0" fontId="10" fillId="0" borderId="0" xfId="0" applyFont="1" applyAlignment="1">
      <alignment horizontal="left"/>
    </xf>
    <xf numFmtId="0" fontId="11" fillId="0" borderId="0" xfId="0" applyFont="1" applyAlignment="1">
      <alignment wrapText="1"/>
    </xf>
    <xf numFmtId="0" fontId="10" fillId="3" borderId="4" xfId="0" applyFont="1" applyFill="1" applyBorder="1" applyAlignment="1">
      <alignment vertical="center" wrapText="1"/>
    </xf>
    <xf numFmtId="0" fontId="11" fillId="3" borderId="4" xfId="0" applyFont="1" applyFill="1" applyBorder="1" applyAlignment="1">
      <alignment vertical="center" wrapText="1"/>
    </xf>
    <xf numFmtId="0" fontId="11" fillId="0" borderId="4" xfId="0" applyFont="1" applyBorder="1"/>
    <xf numFmtId="167" fontId="11" fillId="0" borderId="4" xfId="3" applyNumberFormat="1" applyFont="1" applyBorder="1"/>
    <xf numFmtId="168" fontId="11" fillId="0" borderId="4" xfId="2" applyNumberFormat="1" applyFont="1" applyBorder="1" applyAlignment="1">
      <alignment wrapText="1"/>
    </xf>
    <xf numFmtId="164" fontId="11" fillId="0" borderId="4" xfId="0" applyNumberFormat="1" applyFont="1" applyBorder="1"/>
    <xf numFmtId="0" fontId="11" fillId="0" borderId="0" xfId="0" applyFont="1"/>
    <xf numFmtId="167" fontId="11" fillId="0" borderId="0" xfId="3" applyNumberFormat="1" applyFont="1" applyBorder="1"/>
    <xf numFmtId="168" fontId="11" fillId="0" borderId="0" xfId="2" applyNumberFormat="1" applyFont="1" applyBorder="1" applyAlignment="1">
      <alignment wrapText="1"/>
    </xf>
    <xf numFmtId="164" fontId="11" fillId="0" borderId="0" xfId="0" applyNumberFormat="1" applyFont="1"/>
    <xf numFmtId="0" fontId="11" fillId="0" borderId="2" xfId="0" applyFont="1" applyBorder="1" applyAlignment="1">
      <alignment wrapText="1"/>
    </xf>
    <xf numFmtId="0" fontId="11" fillId="0" borderId="3" xfId="0" applyFont="1" applyBorder="1"/>
    <xf numFmtId="164" fontId="11" fillId="3" borderId="4" xfId="0" applyNumberFormat="1" applyFont="1" applyFill="1" applyBorder="1"/>
    <xf numFmtId="0" fontId="2" fillId="0" borderId="0" xfId="0" applyFont="1" applyAlignment="1">
      <alignment horizontal="center" vertical="top"/>
    </xf>
    <xf numFmtId="0" fontId="4" fillId="0" borderId="0" xfId="0" applyFont="1" applyAlignment="1">
      <alignment horizontal="center" vertical="top"/>
    </xf>
    <xf numFmtId="0" fontId="4" fillId="0" borderId="0" xfId="0" applyFont="1" applyAlignment="1">
      <alignment horizontal="left" vertical="top" wrapText="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D90DA-FCD1-4830-98E9-933BB8215DA8}">
  <sheetPr codeName="Sheet1">
    <outlinePr summaryBelow="0"/>
    <pageSetUpPr fitToPage="1"/>
  </sheetPr>
  <dimension ref="A1:H48"/>
  <sheetViews>
    <sheetView showGridLines="0" tabSelected="1" view="pageBreakPreview" zoomScale="61" zoomScaleNormal="100" zoomScaleSheetLayoutView="85" workbookViewId="0">
      <pane ySplit="8" topLeftCell="A27" activePane="bottomLeft" state="frozen"/>
      <selection activeCell="B23" sqref="B23"/>
      <selection pane="bottomLeft" activeCell="N11" sqref="N11"/>
    </sheetView>
  </sheetViews>
  <sheetFormatPr defaultColWidth="9.109375" defaultRowHeight="15.6" outlineLevelRow="1" x14ac:dyDescent="0.3"/>
  <cols>
    <col min="1" max="2" width="61.88671875" style="24" customWidth="1"/>
    <col min="3" max="3" width="19.88671875" style="24" customWidth="1"/>
    <col min="4" max="4" width="20" style="24" customWidth="1"/>
    <col min="5" max="5" width="19" style="24" customWidth="1"/>
    <col min="6" max="6" width="14.44140625" style="19" customWidth="1"/>
    <col min="7" max="16384" width="9.109375" style="19"/>
  </cols>
  <sheetData>
    <row r="1" spans="1:7" s="2" customFormat="1" ht="14.25" customHeight="1" x14ac:dyDescent="0.3">
      <c r="A1" s="40" t="s">
        <v>0</v>
      </c>
      <c r="B1" s="40"/>
      <c r="C1" s="40"/>
      <c r="D1" s="40"/>
      <c r="E1" s="40"/>
      <c r="F1" s="1"/>
      <c r="G1" s="1"/>
    </row>
    <row r="2" spans="1:7" s="2" customFormat="1" ht="15" x14ac:dyDescent="0.3">
      <c r="A2" s="3"/>
      <c r="B2" s="3"/>
      <c r="C2" s="4"/>
      <c r="D2" s="5"/>
      <c r="E2" s="5"/>
      <c r="F2" s="6"/>
    </row>
    <row r="3" spans="1:7" s="2" customFormat="1" ht="15" x14ac:dyDescent="0.3">
      <c r="A3" s="41" t="s">
        <v>1</v>
      </c>
      <c r="B3" s="41"/>
      <c r="C3" s="41"/>
      <c r="D3" s="41"/>
      <c r="E3" s="41"/>
      <c r="F3" s="7"/>
      <c r="G3" s="7"/>
    </row>
    <row r="4" spans="1:7" s="2" customFormat="1" x14ac:dyDescent="0.3">
      <c r="A4" s="8"/>
      <c r="B4" s="8"/>
      <c r="C4" s="9" t="s">
        <v>2</v>
      </c>
      <c r="D4" s="10">
        <v>15.29</v>
      </c>
      <c r="E4" s="11"/>
      <c r="F4" s="11"/>
    </row>
    <row r="5" spans="1:7" s="2" customFormat="1" x14ac:dyDescent="0.3">
      <c r="A5" s="8"/>
      <c r="B5" s="8"/>
      <c r="C5" s="9" t="s">
        <v>3</v>
      </c>
      <c r="D5" s="12">
        <v>184.92</v>
      </c>
      <c r="E5" s="11"/>
      <c r="F5" s="11"/>
    </row>
    <row r="6" spans="1:7" s="7" customFormat="1" ht="15" x14ac:dyDescent="0.3">
      <c r="A6" s="3"/>
      <c r="B6" s="3"/>
      <c r="C6" s="4"/>
      <c r="D6" s="5"/>
      <c r="E6" s="5"/>
      <c r="F6" s="6"/>
    </row>
    <row r="7" spans="1:7" s="7" customFormat="1" ht="37.5" customHeight="1" x14ac:dyDescent="0.3">
      <c r="A7" s="42" t="s">
        <v>4</v>
      </c>
      <c r="B7" s="42"/>
      <c r="C7" s="42"/>
      <c r="D7" s="42"/>
      <c r="E7" s="42"/>
      <c r="F7" s="13"/>
      <c r="G7" s="13"/>
    </row>
    <row r="8" spans="1:7" s="7" customFormat="1" ht="37.5" customHeight="1" x14ac:dyDescent="0.3">
      <c r="A8" s="42" t="s">
        <v>5</v>
      </c>
      <c r="B8" s="42"/>
      <c r="C8" s="42"/>
      <c r="D8" s="42"/>
      <c r="E8" s="42"/>
      <c r="F8" s="13"/>
      <c r="G8" s="13"/>
    </row>
    <row r="9" spans="1:7" s="2" customFormat="1" ht="12.75" customHeight="1" x14ac:dyDescent="0.3">
      <c r="A9" s="3"/>
      <c r="B9" s="3"/>
      <c r="C9" s="13"/>
      <c r="D9" s="5"/>
      <c r="E9" s="5"/>
      <c r="F9" s="14"/>
    </row>
    <row r="10" spans="1:7" x14ac:dyDescent="0.3">
      <c r="A10" s="15" t="s">
        <v>61</v>
      </c>
      <c r="B10" s="16"/>
      <c r="C10" s="16"/>
      <c r="D10" s="16"/>
      <c r="E10" s="17"/>
      <c r="F10" s="18"/>
    </row>
    <row r="11" spans="1:7" s="21" customFormat="1" ht="62.4" outlineLevel="1" x14ac:dyDescent="0.25">
      <c r="A11" s="20" t="s">
        <v>6</v>
      </c>
      <c r="B11" s="20" t="s">
        <v>7</v>
      </c>
      <c r="C11" s="20" t="s">
        <v>8</v>
      </c>
      <c r="D11" s="20" t="s">
        <v>9</v>
      </c>
      <c r="E11" s="20" t="s">
        <v>10</v>
      </c>
      <c r="F11" s="20" t="s">
        <v>11</v>
      </c>
    </row>
    <row r="12" spans="1:7" ht="31.2" outlineLevel="1" x14ac:dyDescent="0.3">
      <c r="A12" s="22" t="s">
        <v>62</v>
      </c>
      <c r="B12" s="23" t="s">
        <v>12</v>
      </c>
      <c r="C12" s="29">
        <v>34.43</v>
      </c>
      <c r="D12" s="30">
        <f>ROUND($D$4*C12,1)</f>
        <v>526.4</v>
      </c>
      <c r="E12" s="31"/>
      <c r="F12" s="32"/>
    </row>
    <row r="13" spans="1:7" ht="46.8" outlineLevel="1" x14ac:dyDescent="0.3">
      <c r="A13" s="22" t="s">
        <v>63</v>
      </c>
      <c r="B13" s="23" t="s">
        <v>13</v>
      </c>
      <c r="C13" s="29">
        <v>60.98</v>
      </c>
      <c r="D13" s="30">
        <f>ROUND($D$4*C13,1)</f>
        <v>932.4</v>
      </c>
      <c r="E13" s="31"/>
      <c r="F13" s="32"/>
    </row>
    <row r="14" spans="1:7" ht="46.8" outlineLevel="1" x14ac:dyDescent="0.3">
      <c r="A14" s="22" t="s">
        <v>64</v>
      </c>
      <c r="B14" s="23" t="s">
        <v>14</v>
      </c>
      <c r="C14" s="29">
        <v>143.47</v>
      </c>
      <c r="D14" s="30">
        <f t="shared" ref="D14:D21" si="0">ROUND($D$4*C14,1)</f>
        <v>2193.6999999999998</v>
      </c>
      <c r="E14" s="31"/>
      <c r="F14" s="32"/>
    </row>
    <row r="15" spans="1:7" ht="46.8" outlineLevel="1" x14ac:dyDescent="0.3">
      <c r="A15" s="22" t="s">
        <v>65</v>
      </c>
      <c r="B15" s="23" t="s">
        <v>15</v>
      </c>
      <c r="C15" s="29">
        <v>358.68</v>
      </c>
      <c r="D15" s="30">
        <f t="shared" si="0"/>
        <v>5484.2</v>
      </c>
      <c r="E15" s="31"/>
      <c r="F15" s="32"/>
    </row>
    <row r="16" spans="1:7" ht="31.2" outlineLevel="1" x14ac:dyDescent="0.3">
      <c r="A16" s="22" t="s">
        <v>66</v>
      </c>
      <c r="B16" s="23" t="s">
        <v>16</v>
      </c>
      <c r="C16" s="29">
        <v>7.17</v>
      </c>
      <c r="D16" s="30">
        <f t="shared" si="0"/>
        <v>109.6</v>
      </c>
      <c r="E16" s="31"/>
      <c r="F16" s="32"/>
    </row>
    <row r="17" spans="1:8" ht="31.2" outlineLevel="1" x14ac:dyDescent="0.3">
      <c r="A17" s="22" t="s">
        <v>67</v>
      </c>
      <c r="B17" s="23" t="s">
        <v>17</v>
      </c>
      <c r="C17" s="29">
        <v>34.43</v>
      </c>
      <c r="D17" s="30">
        <f t="shared" si="0"/>
        <v>526.4</v>
      </c>
      <c r="E17" s="31"/>
      <c r="F17" s="32"/>
    </row>
    <row r="18" spans="1:8" ht="31.2" outlineLevel="1" x14ac:dyDescent="0.3">
      <c r="A18" s="22" t="s">
        <v>68</v>
      </c>
      <c r="B18" s="23" t="s">
        <v>18</v>
      </c>
      <c r="C18" s="29">
        <v>7.17</v>
      </c>
      <c r="D18" s="30">
        <f t="shared" si="0"/>
        <v>109.6</v>
      </c>
      <c r="E18" s="31"/>
      <c r="F18" s="32"/>
    </row>
    <row r="19" spans="1:8" ht="31.2" outlineLevel="1" x14ac:dyDescent="0.3">
      <c r="A19" s="22" t="s">
        <v>69</v>
      </c>
      <c r="B19" s="23" t="s">
        <v>19</v>
      </c>
      <c r="C19" s="29">
        <v>7.17</v>
      </c>
      <c r="D19" s="30">
        <f t="shared" si="0"/>
        <v>109.6</v>
      </c>
      <c r="E19" s="31"/>
      <c r="F19" s="32"/>
    </row>
    <row r="20" spans="1:8" ht="31.2" outlineLevel="1" x14ac:dyDescent="0.3">
      <c r="A20" s="22" t="s">
        <v>70</v>
      </c>
      <c r="B20" s="23" t="s">
        <v>20</v>
      </c>
      <c r="C20" s="29">
        <v>7.17</v>
      </c>
      <c r="D20" s="30">
        <f t="shared" si="0"/>
        <v>109.6</v>
      </c>
      <c r="E20" s="31"/>
      <c r="F20" s="32"/>
    </row>
    <row r="21" spans="1:8" ht="31.2" outlineLevel="1" x14ac:dyDescent="0.3">
      <c r="A21" s="22" t="s">
        <v>71</v>
      </c>
      <c r="B21" s="23" t="s">
        <v>21</v>
      </c>
      <c r="C21" s="29">
        <v>7.17</v>
      </c>
      <c r="D21" s="30">
        <f t="shared" si="0"/>
        <v>109.6</v>
      </c>
      <c r="E21" s="31"/>
      <c r="F21" s="32"/>
    </row>
    <row r="22" spans="1:8" outlineLevel="1" x14ac:dyDescent="0.3">
      <c r="A22" s="26"/>
      <c r="B22" s="26"/>
      <c r="C22" s="26"/>
      <c r="D22" s="26"/>
      <c r="E22" s="26"/>
      <c r="F22" s="33"/>
    </row>
    <row r="23" spans="1:8" x14ac:dyDescent="0.3">
      <c r="A23" s="15" t="s">
        <v>22</v>
      </c>
      <c r="B23" s="16"/>
      <c r="C23" s="16"/>
      <c r="D23" s="16"/>
      <c r="E23" s="17"/>
      <c r="F23" s="18"/>
    </row>
    <row r="24" spans="1:8" s="21" customFormat="1" ht="62.4" outlineLevel="1" x14ac:dyDescent="0.3">
      <c r="A24" s="20" t="s">
        <v>6</v>
      </c>
      <c r="B24" s="20" t="s">
        <v>7</v>
      </c>
      <c r="C24" s="20" t="s">
        <v>8</v>
      </c>
      <c r="D24" s="20" t="s">
        <v>9</v>
      </c>
      <c r="E24" s="20" t="s">
        <v>10</v>
      </c>
      <c r="F24" s="20" t="s">
        <v>11</v>
      </c>
      <c r="H24" s="19"/>
    </row>
    <row r="25" spans="1:8" ht="31.2" outlineLevel="1" x14ac:dyDescent="0.3">
      <c r="A25" s="22" t="s">
        <v>23</v>
      </c>
      <c r="B25" s="23" t="s">
        <v>24</v>
      </c>
      <c r="C25" s="29"/>
      <c r="D25" s="30"/>
      <c r="E25" s="31" t="s">
        <v>25</v>
      </c>
      <c r="F25" s="32">
        <f>ROUND(D5*100,0)</f>
        <v>18492</v>
      </c>
    </row>
    <row r="26" spans="1:8" ht="31.2" outlineLevel="1" x14ac:dyDescent="0.3">
      <c r="A26" s="22" t="s">
        <v>23</v>
      </c>
      <c r="B26" s="23" t="s">
        <v>26</v>
      </c>
      <c r="C26" s="29"/>
      <c r="D26" s="30"/>
      <c r="E26" s="31" t="s">
        <v>27</v>
      </c>
      <c r="F26" s="32">
        <f>ROUND(D5*600,0)</f>
        <v>110952</v>
      </c>
    </row>
    <row r="27" spans="1:8" outlineLevel="1" x14ac:dyDescent="0.3">
      <c r="A27" s="26"/>
      <c r="B27" s="26"/>
      <c r="C27" s="26"/>
      <c r="D27" s="26"/>
      <c r="E27" s="26"/>
      <c r="F27" s="33"/>
    </row>
    <row r="28" spans="1:8" x14ac:dyDescent="0.3">
      <c r="A28" s="15" t="s">
        <v>28</v>
      </c>
      <c r="B28" s="16"/>
      <c r="C28" s="16"/>
      <c r="D28" s="16"/>
      <c r="E28" s="17"/>
      <c r="F28" s="18"/>
    </row>
    <row r="29" spans="1:8" s="21" customFormat="1" ht="62.4" outlineLevel="1" x14ac:dyDescent="0.3">
      <c r="A29" s="20" t="s">
        <v>6</v>
      </c>
      <c r="B29" s="20" t="s">
        <v>7</v>
      </c>
      <c r="C29" s="20" t="s">
        <v>8</v>
      </c>
      <c r="D29" s="20" t="s">
        <v>9</v>
      </c>
      <c r="E29" s="20" t="s">
        <v>10</v>
      </c>
      <c r="F29" s="20" t="s">
        <v>11</v>
      </c>
      <c r="G29" s="19"/>
      <c r="H29" s="19"/>
    </row>
    <row r="30" spans="1:8" ht="62.4" outlineLevel="1" x14ac:dyDescent="0.3">
      <c r="A30" s="22" t="s">
        <v>29</v>
      </c>
      <c r="B30" s="23" t="s">
        <v>30</v>
      </c>
      <c r="C30" s="29"/>
      <c r="D30" s="30"/>
      <c r="E30" s="31" t="s">
        <v>31</v>
      </c>
      <c r="F30" s="32">
        <f t="shared" ref="F30:F35" si="1">ROUND($D$5*120,0)</f>
        <v>22190</v>
      </c>
    </row>
    <row r="31" spans="1:8" ht="62.4" outlineLevel="1" x14ac:dyDescent="0.3">
      <c r="A31" s="22" t="s">
        <v>32</v>
      </c>
      <c r="B31" s="23" t="s">
        <v>33</v>
      </c>
      <c r="C31" s="29"/>
      <c r="D31" s="30"/>
      <c r="E31" s="31" t="s">
        <v>31</v>
      </c>
      <c r="F31" s="32">
        <f t="shared" si="1"/>
        <v>22190</v>
      </c>
    </row>
    <row r="32" spans="1:8" ht="62.4" outlineLevel="1" x14ac:dyDescent="0.3">
      <c r="A32" s="22" t="s">
        <v>34</v>
      </c>
      <c r="B32" s="23" t="s">
        <v>35</v>
      </c>
      <c r="C32" s="29"/>
      <c r="D32" s="30"/>
      <c r="E32" s="31" t="s">
        <v>31</v>
      </c>
      <c r="F32" s="32">
        <f t="shared" si="1"/>
        <v>22190</v>
      </c>
    </row>
    <row r="33" spans="1:8" ht="62.4" outlineLevel="1" x14ac:dyDescent="0.3">
      <c r="A33" s="22" t="s">
        <v>36</v>
      </c>
      <c r="B33" s="23" t="s">
        <v>37</v>
      </c>
      <c r="C33" s="29"/>
      <c r="D33" s="30"/>
      <c r="E33" s="31" t="s">
        <v>31</v>
      </c>
      <c r="F33" s="32">
        <f t="shared" si="1"/>
        <v>22190</v>
      </c>
    </row>
    <row r="34" spans="1:8" ht="62.4" outlineLevel="1" x14ac:dyDescent="0.3">
      <c r="A34" s="22" t="s">
        <v>38</v>
      </c>
      <c r="B34" s="23" t="s">
        <v>39</v>
      </c>
      <c r="C34" s="29"/>
      <c r="D34" s="30"/>
      <c r="E34" s="31" t="s">
        <v>31</v>
      </c>
      <c r="F34" s="32">
        <f t="shared" si="1"/>
        <v>22190</v>
      </c>
    </row>
    <row r="35" spans="1:8" ht="62.4" outlineLevel="1" x14ac:dyDescent="0.3">
      <c r="A35" s="22" t="s">
        <v>40</v>
      </c>
      <c r="B35" s="23" t="s">
        <v>41</v>
      </c>
      <c r="C35" s="29"/>
      <c r="D35" s="30"/>
      <c r="E35" s="31" t="s">
        <v>31</v>
      </c>
      <c r="F35" s="32">
        <f t="shared" si="1"/>
        <v>22190</v>
      </c>
    </row>
    <row r="36" spans="1:8" ht="78" outlineLevel="1" x14ac:dyDescent="0.3">
      <c r="A36" s="22" t="s">
        <v>42</v>
      </c>
      <c r="B36" s="23" t="s">
        <v>43</v>
      </c>
      <c r="C36" s="29"/>
      <c r="D36" s="30"/>
      <c r="E36" s="31" t="s">
        <v>44</v>
      </c>
      <c r="F36" s="32">
        <f>ROUND($D$5*30,0)</f>
        <v>5548</v>
      </c>
    </row>
    <row r="37" spans="1:8" ht="62.4" outlineLevel="1" x14ac:dyDescent="0.3">
      <c r="A37" s="22" t="s">
        <v>45</v>
      </c>
      <c r="B37" s="23" t="s">
        <v>46</v>
      </c>
      <c r="C37" s="29"/>
      <c r="D37" s="30"/>
      <c r="E37" s="31" t="s">
        <v>31</v>
      </c>
      <c r="F37" s="32">
        <f>ROUND($D$5*120,0)</f>
        <v>22190</v>
      </c>
    </row>
    <row r="38" spans="1:8" outlineLevel="1" x14ac:dyDescent="0.3">
      <c r="A38" s="25"/>
      <c r="B38" s="26"/>
      <c r="C38" s="33"/>
      <c r="D38" s="34"/>
      <c r="E38" s="35"/>
      <c r="F38" s="36"/>
    </row>
    <row r="39" spans="1:8" x14ac:dyDescent="0.3">
      <c r="A39" s="15" t="s">
        <v>47</v>
      </c>
      <c r="B39" s="16"/>
      <c r="C39" s="16"/>
      <c r="D39" s="16"/>
      <c r="E39" s="17"/>
      <c r="F39" s="18"/>
    </row>
    <row r="40" spans="1:8" s="21" customFormat="1" ht="62.4" outlineLevel="1" x14ac:dyDescent="0.3">
      <c r="A40" s="20" t="s">
        <v>6</v>
      </c>
      <c r="B40" s="20" t="s">
        <v>7</v>
      </c>
      <c r="C40" s="20" t="s">
        <v>8</v>
      </c>
      <c r="D40" s="20" t="s">
        <v>9</v>
      </c>
      <c r="E40" s="20" t="s">
        <v>10</v>
      </c>
      <c r="F40" s="20" t="s">
        <v>11</v>
      </c>
      <c r="H40" s="19"/>
    </row>
    <row r="41" spans="1:8" outlineLevel="1" x14ac:dyDescent="0.3">
      <c r="A41" s="22" t="s">
        <v>48</v>
      </c>
      <c r="B41" s="23" t="s">
        <v>49</v>
      </c>
      <c r="C41" s="29">
        <v>3.71</v>
      </c>
      <c r="D41" s="30">
        <f t="shared" ref="D41" si="2">ROUND($D$4*C41,1)</f>
        <v>56.7</v>
      </c>
      <c r="E41" s="31"/>
      <c r="F41" s="32"/>
    </row>
    <row r="42" spans="1:8" outlineLevel="1" x14ac:dyDescent="0.3">
      <c r="A42" s="25"/>
      <c r="B42" s="26"/>
      <c r="C42" s="33"/>
      <c r="D42" s="34"/>
      <c r="E42" s="35"/>
      <c r="F42" s="36"/>
    </row>
    <row r="43" spans="1:8" x14ac:dyDescent="0.3">
      <c r="A43" s="15" t="s">
        <v>50</v>
      </c>
      <c r="B43" s="37"/>
      <c r="C43" s="37"/>
      <c r="D43" s="37"/>
      <c r="E43" s="37"/>
      <c r="F43" s="38"/>
    </row>
    <row r="44" spans="1:8" ht="62.4" outlineLevel="1" x14ac:dyDescent="0.3">
      <c r="A44" s="20" t="s">
        <v>6</v>
      </c>
      <c r="B44" s="20" t="s">
        <v>7</v>
      </c>
      <c r="C44" s="20" t="s">
        <v>8</v>
      </c>
      <c r="D44" s="20" t="s">
        <v>9</v>
      </c>
      <c r="E44" s="20" t="s">
        <v>10</v>
      </c>
      <c r="F44" s="20" t="s">
        <v>11</v>
      </c>
    </row>
    <row r="45" spans="1:8" ht="46.8" outlineLevel="1" x14ac:dyDescent="0.3">
      <c r="A45" s="27" t="s">
        <v>51</v>
      </c>
      <c r="B45" s="28" t="s">
        <v>52</v>
      </c>
      <c r="C45" s="28"/>
      <c r="D45" s="28"/>
      <c r="E45" s="28" t="s">
        <v>53</v>
      </c>
      <c r="F45" s="39">
        <f>ROUND($D$5*60,0)</f>
        <v>11095</v>
      </c>
    </row>
    <row r="46" spans="1:8" ht="46.8" outlineLevel="1" x14ac:dyDescent="0.3">
      <c r="A46" s="27" t="s">
        <v>54</v>
      </c>
      <c r="B46" s="28" t="s">
        <v>55</v>
      </c>
      <c r="C46" s="28"/>
      <c r="D46" s="28"/>
      <c r="E46" s="28" t="s">
        <v>53</v>
      </c>
      <c r="F46" s="39">
        <f t="shared" ref="F46:F47" si="3">ROUND($D$5*60,0)</f>
        <v>11095</v>
      </c>
    </row>
    <row r="47" spans="1:8" ht="46.8" outlineLevel="1" x14ac:dyDescent="0.3">
      <c r="A47" s="27" t="s">
        <v>56</v>
      </c>
      <c r="B47" s="28" t="s">
        <v>57</v>
      </c>
      <c r="C47" s="28"/>
      <c r="D47" s="28"/>
      <c r="E47" s="28" t="s">
        <v>53</v>
      </c>
      <c r="F47" s="39">
        <f t="shared" si="3"/>
        <v>11095</v>
      </c>
    </row>
    <row r="48" spans="1:8" ht="46.8" outlineLevel="1" x14ac:dyDescent="0.3">
      <c r="A48" s="27" t="s">
        <v>58</v>
      </c>
      <c r="B48" s="28" t="s">
        <v>59</v>
      </c>
      <c r="C48" s="28"/>
      <c r="D48" s="28"/>
      <c r="E48" s="28" t="s">
        <v>60</v>
      </c>
      <c r="F48" s="39">
        <f>ROUND($D$5*240,0)</f>
        <v>44381</v>
      </c>
    </row>
  </sheetData>
  <mergeCells count="4">
    <mergeCell ref="A1:E1"/>
    <mergeCell ref="A3:E3"/>
    <mergeCell ref="A7:E7"/>
    <mergeCell ref="A8:E8"/>
  </mergeCells>
  <pageMargins left="0.70866141732283472" right="0.70866141732283472" top="0.74803149606299213" bottom="0.74803149606299213" header="0.31496062992125984" footer="0.31496062992125984"/>
  <pageSetup paperSize="9" scale="44" fitToHeight="0" orientation="portrait" r:id="rId1"/>
  <headerFooter>
    <oddHeader>&amp;LDepartment of Jobs, Precincts and Regions
Automatic Indexation of Fees and Penalties - Sport, Recreation and Racing&amp;C&amp;"Calibri"&amp;12&amp;K000000OFFICIAL&amp;1#</oddHeader>
    <oddFooter>&amp;C&amp;1#&amp;"Calibri"&amp;12&amp;K000000OFFICIAL</oddFooter>
  </headerFooter>
  <colBreaks count="1" manualBreakCount="1">
    <brk id="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030D6AC59EB77458A9FA35BD4ED71CC" ma:contentTypeVersion="8" ma:contentTypeDescription="Create a new document." ma:contentTypeScope="" ma:versionID="450ad4fbd68cf578908fcb04692794bb">
  <xsd:schema xmlns:xsd="http://www.w3.org/2001/XMLSchema" xmlns:xs="http://www.w3.org/2001/XMLSchema" xmlns:p="http://schemas.microsoft.com/office/2006/metadata/properties" xmlns:ns2="d5e54c51-c225-4571-a045-0baead801994" xmlns:ns3="1cb54cc9-4ef3-4e87-81de-119443e56d46" targetNamespace="http://schemas.microsoft.com/office/2006/metadata/properties" ma:root="true" ma:fieldsID="b25951096450c4227d397102462f33a5" ns2:_="" ns3:_="">
    <xsd:import namespace="d5e54c51-c225-4571-a045-0baead801994"/>
    <xsd:import namespace="1cb54cc9-4ef3-4e87-81de-119443e56d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e54c51-c225-4571-a045-0baead8019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cb54cc9-4ef3-4e87-81de-119443e56d4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A51E2B-5553-4D8D-982D-673258F7B92F}">
  <ds:schemaRefs>
    <ds:schemaRef ds:uri="http://purl.org/dc/elements/1.1/"/>
    <ds:schemaRef ds:uri="http://schemas.microsoft.com/office/2006/metadata/properties"/>
    <ds:schemaRef ds:uri="http://purl.org/dc/terms/"/>
    <ds:schemaRef ds:uri="http://schemas.openxmlformats.org/package/2006/metadata/core-properties"/>
    <ds:schemaRef ds:uri="d5e54c51-c225-4571-a045-0baead801994"/>
    <ds:schemaRef ds:uri="http://schemas.microsoft.com/office/2006/documentManagement/types"/>
    <ds:schemaRef ds:uri="http://schemas.microsoft.com/office/infopath/2007/PartnerControls"/>
    <ds:schemaRef ds:uri="1cb54cc9-4ef3-4e87-81de-119443e56d46"/>
    <ds:schemaRef ds:uri="http://www.w3.org/XML/1998/namespace"/>
    <ds:schemaRef ds:uri="http://purl.org/dc/dcmitype/"/>
  </ds:schemaRefs>
</ds:datastoreItem>
</file>

<file path=customXml/itemProps2.xml><?xml version="1.0" encoding="utf-8"?>
<ds:datastoreItem xmlns:ds="http://schemas.openxmlformats.org/officeDocument/2006/customXml" ds:itemID="{06995313-DFFA-4D6B-953A-5879503068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e54c51-c225-4571-a045-0baead801994"/>
    <ds:schemaRef ds:uri="1cb54cc9-4ef3-4e87-81de-119443e56d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022D7-FFEB-4976-8362-91CAF6E816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2022-23</vt:lpstr>
      <vt:lpstr>'2022-23'!Print_Area</vt:lpstr>
      <vt:lpstr>'2022-23'!Print_Titles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J Li (DJPR)</dc:creator>
  <cp:keywords/>
  <dc:description/>
  <cp:lastModifiedBy>Rebecca J Li (DJPR)</cp:lastModifiedBy>
  <cp:revision/>
  <dcterms:created xsi:type="dcterms:W3CDTF">2022-04-28T11:37:35Z</dcterms:created>
  <dcterms:modified xsi:type="dcterms:W3CDTF">2022-06-27T06:36:11Z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0x010100E030D6AC59EB77458A9FA35BD4ED71CC</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d00a4df9-c942-4b09-b23a-6c1023f6de27_Enabled">
    <vt:lpwstr>true</vt:lpwstr>
  </property>
  <property fmtid="{D5CDD505-2E9C-101B-9397-08002B2CF9AE}" pid="6" name="MSIP_Label_d00a4df9-c942-4b09-b23a-6c1023f6de27_SetDate">
    <vt:lpwstr>2022-05-16T05:07:52Z</vt:lpwstr>
  </property>
  <property fmtid="{D5CDD505-2E9C-101B-9397-08002B2CF9AE}" pid="7" name="MSIP_Label_d00a4df9-c942-4b09-b23a-6c1023f6de27_Method">
    <vt:lpwstr>Privileged</vt:lpwstr>
  </property>
  <property fmtid="{D5CDD505-2E9C-101B-9397-08002B2CF9AE}" pid="8" name="MSIP_Label_d00a4df9-c942-4b09-b23a-6c1023f6de27_Name">
    <vt:lpwstr>Official (DJPR)</vt:lpwstr>
  </property>
  <property fmtid="{D5CDD505-2E9C-101B-9397-08002B2CF9AE}" pid="9" name="MSIP_Label_d00a4df9-c942-4b09-b23a-6c1023f6de27_SiteId">
    <vt:lpwstr>722ea0be-3e1c-4b11-ad6f-9401d6856e24</vt:lpwstr>
  </property>
  <property fmtid="{D5CDD505-2E9C-101B-9397-08002B2CF9AE}" pid="10" name="MSIP_Label_d00a4df9-c942-4b09-b23a-6c1023f6de27_ActionId">
    <vt:lpwstr>fc66425d-7298-4112-a627-eae75df51f69</vt:lpwstr>
  </property>
  <property fmtid="{D5CDD505-2E9C-101B-9397-08002B2CF9AE}" pid="11" name="MSIP_Label_d00a4df9-c942-4b09-b23a-6c1023f6de27_ContentBits">
    <vt:lpwstr>3</vt:lpwstr>
  </property>
</Properties>
</file>