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vidscvg\Downloads\New folder\"/>
    </mc:Choice>
  </mc:AlternateContent>
  <xr:revisionPtr revIDLastSave="0" documentId="13_ncr:1_{6B7E9B98-4A0D-4BC6-A6BA-32336AC08EB5}" xr6:coauthVersionLast="47" xr6:coauthVersionMax="47" xr10:uidLastSave="{00000000-0000-0000-0000-000000000000}"/>
  <bookViews>
    <workbookView xWindow="1590" yWindow="2580" windowWidth="21600" windowHeight="11235" xr2:uid="{2A4A25A7-B840-464F-BE0A-F1AE57F8098F}"/>
  </bookViews>
  <sheets>
    <sheet name="TSME" sheetId="8" r:id="rId1"/>
  </sheets>
  <definedNames>
    <definedName name="FeeUnit">#REF!</definedName>
    <definedName name="FinYear">#REF!</definedName>
    <definedName name="GST">#REF!</definedName>
    <definedName name="PenaltyUnit">#REF!</definedName>
    <definedName name="Sta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5" i="8" l="1"/>
  <c r="E244" i="8"/>
  <c r="E243" i="8"/>
  <c r="E242" i="8"/>
  <c r="E241" i="8"/>
  <c r="E240" i="8"/>
  <c r="E239" i="8"/>
  <c r="E238" i="8"/>
  <c r="E237" i="8"/>
  <c r="E235" i="8"/>
  <c r="E234" i="8"/>
  <c r="E232" i="8"/>
  <c r="C232" i="8"/>
  <c r="E231" i="8"/>
  <c r="C231" i="8"/>
  <c r="E229" i="8"/>
  <c r="E228" i="8"/>
  <c r="E226" i="8"/>
  <c r="E225" i="8"/>
  <c r="E223" i="8"/>
  <c r="C223" i="8"/>
  <c r="E222" i="8"/>
  <c r="C222" i="8"/>
  <c r="E220" i="8"/>
  <c r="E219" i="8"/>
  <c r="E217" i="8"/>
  <c r="E216" i="8"/>
  <c r="E214" i="8"/>
  <c r="E213" i="8"/>
  <c r="E211" i="8"/>
  <c r="E210" i="8"/>
  <c r="E208" i="8"/>
  <c r="C208" i="8"/>
  <c r="E207" i="8"/>
  <c r="C207" i="8"/>
  <c r="E205" i="8"/>
  <c r="E204" i="8"/>
  <c r="E202" i="8"/>
  <c r="E201" i="8"/>
  <c r="E199" i="8"/>
  <c r="C199" i="8"/>
  <c r="E198" i="8"/>
  <c r="C198" i="8"/>
  <c r="E196" i="8"/>
  <c r="C196" i="8"/>
  <c r="E195" i="8"/>
  <c r="C195" i="8"/>
  <c r="E194" i="8"/>
  <c r="C194" i="8"/>
  <c r="E193" i="8"/>
  <c r="C193" i="8"/>
  <c r="E192" i="8"/>
  <c r="C192" i="8"/>
  <c r="E191" i="8"/>
  <c r="C191" i="8"/>
  <c r="E190" i="8"/>
  <c r="E189" i="8"/>
  <c r="E187" i="8"/>
  <c r="E186" i="8"/>
  <c r="E184" i="8"/>
  <c r="E183" i="8"/>
  <c r="E181" i="8"/>
  <c r="E180" i="8"/>
  <c r="E179" i="8"/>
  <c r="E178" i="8"/>
  <c r="E177" i="8"/>
  <c r="E175" i="8"/>
  <c r="E174" i="8"/>
  <c r="E172" i="8"/>
  <c r="C172" i="8"/>
  <c r="E171" i="8"/>
  <c r="C171" i="8"/>
  <c r="E169" i="8"/>
  <c r="E168" i="8"/>
  <c r="E166" i="8"/>
  <c r="E165" i="8"/>
  <c r="E163" i="8"/>
  <c r="C163" i="8"/>
  <c r="E162" i="8"/>
  <c r="C162" i="8"/>
  <c r="E160" i="8"/>
  <c r="E159" i="8"/>
  <c r="E157" i="8"/>
  <c r="E156" i="8"/>
  <c r="E154" i="8"/>
  <c r="E153" i="8"/>
  <c r="E151" i="8"/>
  <c r="E150" i="8"/>
  <c r="E148" i="8"/>
  <c r="C148" i="8"/>
  <c r="E147" i="8"/>
  <c r="C147" i="8"/>
  <c r="E145" i="8"/>
  <c r="E144" i="8"/>
  <c r="E142" i="8"/>
  <c r="E141" i="8"/>
  <c r="E139" i="8"/>
  <c r="C139" i="8"/>
  <c r="E138" i="8"/>
  <c r="C138" i="8"/>
  <c r="E136" i="8"/>
  <c r="C136" i="8"/>
  <c r="E135" i="8"/>
  <c r="C135" i="8"/>
  <c r="E134" i="8"/>
  <c r="C134" i="8"/>
  <c r="E133" i="8"/>
  <c r="C133" i="8"/>
  <c r="E132" i="8"/>
  <c r="C132" i="8"/>
  <c r="E131" i="8"/>
  <c r="C131" i="8"/>
  <c r="E130" i="8"/>
  <c r="E129" i="8"/>
  <c r="E127" i="8"/>
  <c r="E126" i="8"/>
  <c r="E124" i="8"/>
  <c r="E123" i="8"/>
  <c r="E121" i="8"/>
  <c r="E120" i="8"/>
  <c r="E118" i="8"/>
  <c r="E117" i="8"/>
  <c r="E115" i="8"/>
  <c r="E114" i="8"/>
  <c r="E112" i="8"/>
  <c r="E111" i="8"/>
  <c r="E109" i="8"/>
  <c r="E108" i="8"/>
  <c r="E106" i="8"/>
  <c r="E105" i="8"/>
  <c r="E104" i="8"/>
  <c r="E103" i="8"/>
  <c r="E102" i="8"/>
  <c r="E100" i="8"/>
  <c r="E99" i="8"/>
  <c r="E97" i="8"/>
  <c r="E96" i="8"/>
  <c r="E95" i="8"/>
  <c r="E94" i="8"/>
  <c r="E93" i="8"/>
  <c r="E92" i="8"/>
  <c r="E91" i="8"/>
  <c r="C91" i="8"/>
  <c r="E90" i="8"/>
  <c r="C90" i="8"/>
  <c r="E89" i="8"/>
  <c r="E88" i="8"/>
  <c r="E87" i="8"/>
  <c r="E86" i="8"/>
  <c r="C86" i="8"/>
  <c r="E85" i="8"/>
  <c r="C85" i="8"/>
  <c r="E84" i="8"/>
  <c r="C84" i="8"/>
  <c r="E83" i="8"/>
  <c r="E82" i="8"/>
  <c r="E81" i="8"/>
  <c r="C81" i="8"/>
  <c r="E80" i="8"/>
  <c r="C80" i="8"/>
  <c r="E79" i="8"/>
  <c r="E78" i="8"/>
  <c r="E77" i="8"/>
  <c r="E76" i="8"/>
  <c r="C76" i="8"/>
  <c r="E75" i="8"/>
  <c r="C75" i="8"/>
  <c r="E74" i="8"/>
  <c r="C74" i="8"/>
  <c r="E73" i="8"/>
  <c r="C73" i="8"/>
  <c r="E72" i="8"/>
  <c r="C72" i="8"/>
  <c r="E71" i="8"/>
  <c r="E70" i="8"/>
  <c r="C70" i="8"/>
  <c r="E69" i="8"/>
  <c r="C69" i="8"/>
  <c r="E68" i="8"/>
  <c r="C68" i="8"/>
  <c r="E67" i="8"/>
  <c r="E66" i="8"/>
  <c r="C66" i="8"/>
  <c r="E65" i="8"/>
  <c r="E64" i="8"/>
  <c r="E63" i="8"/>
  <c r="E61" i="8"/>
  <c r="E60" i="8"/>
  <c r="E58" i="8"/>
  <c r="E57" i="8"/>
  <c r="E55" i="8"/>
  <c r="E54" i="8"/>
  <c r="E52" i="8"/>
  <c r="E51" i="8"/>
  <c r="F38" i="8"/>
  <c r="F37" i="8"/>
  <c r="F36" i="8"/>
  <c r="F35" i="8"/>
  <c r="F34" i="8"/>
  <c r="F33" i="8"/>
  <c r="F32" i="8"/>
  <c r="F31" i="8"/>
  <c r="F27" i="8"/>
  <c r="F26" i="8"/>
  <c r="F25" i="8"/>
  <c r="D21" i="8"/>
  <c r="D20" i="8"/>
  <c r="D19" i="8"/>
  <c r="D18" i="8"/>
  <c r="D17" i="8"/>
  <c r="D16" i="8"/>
  <c r="D15" i="8"/>
  <c r="D14" i="8"/>
  <c r="D13" i="8"/>
  <c r="D12" i="8"/>
</calcChain>
</file>

<file path=xl/sharedStrings.xml><?xml version="1.0" encoding="utf-8"?>
<sst xmlns="http://schemas.openxmlformats.org/spreadsheetml/2006/main" count="376" uniqueCount="228">
  <si>
    <t>Fee unit</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</si>
  <si>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</si>
  <si>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</si>
  <si>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Act/Regulation</t>
  </si>
  <si>
    <t>Description of fee or charge</t>
  </si>
  <si>
    <t>Infringement Penalty
from 1 July 2024</t>
  </si>
  <si>
    <t>Maximum Court Penalty
from 1 July 2024</t>
  </si>
  <si>
    <t>($)</t>
  </si>
  <si>
    <t>Units</t>
  </si>
  <si>
    <t>n/a</t>
  </si>
  <si>
    <t>ANZAC Day Act 1958</t>
  </si>
  <si>
    <t>67(1)</t>
  </si>
  <si>
    <t xml:space="preserve">      Penalty Unit</t>
  </si>
  <si>
    <t>Professional Boxing and Combat Sports Regulations 2018</t>
  </si>
  <si>
    <t>Fee units</t>
  </si>
  <si>
    <t>Penalty units</t>
  </si>
  <si>
    <t>Regulation 6(2)(a)</t>
  </si>
  <si>
    <t>Fee for an application for a promoter’s licence, or for renewal of promoter’s licence</t>
  </si>
  <si>
    <t>Regulation 7(1)(b)(i)</t>
  </si>
  <si>
    <t>Fee for an application for a permit to conduct a promotion – where the attendance of the promotion is estimated to be 500 or less</t>
  </si>
  <si>
    <t>Regulation 7(1)(b)(ii)</t>
  </si>
  <si>
    <t>Fee for an application for a permit to conduct a promotion – where the attendance of the promotion is estimated to be between 501 and 2000</t>
  </si>
  <si>
    <t>Regulation 7(1)(b)(iii)</t>
  </si>
  <si>
    <t>Fee for an application for a permit to conduct a promotion – where the attendance of the promotion is estimated to be in excess of 2000</t>
  </si>
  <si>
    <t>Regulation 8(2)(a)(i)</t>
  </si>
  <si>
    <t>Fee for an application for a licence, or renewal of a licence, to act as a trainer.</t>
  </si>
  <si>
    <t>Regulation 8(2)(a)(ii)</t>
  </si>
  <si>
    <t>Fee for an application for a licence, or renewal of a licence, to act as a match-maker.</t>
  </si>
  <si>
    <t>Regulation 8(2)(a)(iii)</t>
  </si>
  <si>
    <t>Fee for an application for a licence, or renewal of a licence, to act as a referee.</t>
  </si>
  <si>
    <t>Regulation 8(2)(a)(iv)</t>
  </si>
  <si>
    <t>Fee for an application for a licence, or renewal of a licence, to act as a judge.</t>
  </si>
  <si>
    <t>Regulation 8(2)(a)(v)</t>
  </si>
  <si>
    <t>Fee for an application for a licence, or renewal of a licence, to act as a timekeeper.</t>
  </si>
  <si>
    <t>Regulation 9(1)(b)</t>
  </si>
  <si>
    <t>Fee for an application for registration as a professional contestant</t>
  </si>
  <si>
    <t>Melbourne Cricket Ground Act 2009</t>
  </si>
  <si>
    <t>Section 27</t>
  </si>
  <si>
    <t>Commercial exploitation of name prohibited in case of a natural person</t>
  </si>
  <si>
    <t>Commercial exploitation of name prohibited in case of a body corporate</t>
  </si>
  <si>
    <t>Section 33(4)</t>
  </si>
  <si>
    <t>Failure to comply with regulations made under section 33</t>
  </si>
  <si>
    <t>Professional Boxing and Combat Sports Act 1985</t>
  </si>
  <si>
    <t>Section 7(3)</t>
  </si>
  <si>
    <t>Person must not conduct a promotion without a permit</t>
  </si>
  <si>
    <t>120 penalty units or imprisonment for 12 months or both</t>
  </si>
  <si>
    <t>Section 8(1)</t>
  </si>
  <si>
    <t>Person must not act as a promoter, trainer, match-maker, referee, judge or timekeeper without a licence</t>
  </si>
  <si>
    <t>Section 10(1)</t>
  </si>
  <si>
    <t>Person must not compete in a professional contest unless registered</t>
  </si>
  <si>
    <t>Section 12(2)</t>
  </si>
  <si>
    <t>Medical practitioner who conducts a medical examination or fitness test must do so in accordance with the regulations</t>
  </si>
  <si>
    <t>Section 12(3)(c)</t>
  </si>
  <si>
    <t>Medical practitioner who finds a contestant unfit must complete and forward a report in writing to the Professional Boxing and Combat Sports Board</t>
  </si>
  <si>
    <t>Section 13(2)</t>
  </si>
  <si>
    <t>Any promoter who breaches the duties of a promoter set out in this section shall be guilty of an offence</t>
  </si>
  <si>
    <t>Section 14E</t>
  </si>
  <si>
    <t>A member of the Board or employee of the Department must not disclose to any person any information he or she has received in the performance of functions or exercise of powers under the specified provisions of the Act unless it is in accordance with and for the purposes of the Act</t>
  </si>
  <si>
    <t>30 penalty units</t>
  </si>
  <si>
    <t>Section 18</t>
  </si>
  <si>
    <t>A person who aids, abets, counsels or procures the commission of an offence under the Act is guilty of an offence</t>
  </si>
  <si>
    <t>4(5)</t>
  </si>
  <si>
    <t>If any sports are held on ANZAC Day in any year without the written approval of the Minister or in contravention of subsection (2) the club association body corporate or person by or on behalf of which or whom such sports were so held and each member of the managing body or committee of such club or association and each director of such body corporate shall be liable to a penalty of not more than $1000. But no person shall be liable if it is shown that he did not act wilfully in contravention of this section.</t>
  </si>
  <si>
    <t>N/A</t>
  </si>
  <si>
    <t>UNDER THE GENERAL ORDERS SECTION 4 OF THE ANZAC DAY ACT 1958 IS JOINTLY AND SEVERALLY ADMINISTERED BY THE MINISTER FOR COMMUNITY SPORT AND THE MINISTER FOR TOURISM, SPORT AND MAJOR EVENTS</t>
  </si>
  <si>
    <t>4(6)</t>
  </si>
  <si>
    <t>If any club association body corporate or person by or on behalf of which or whom any sports were held on ANZAC Day in any year fails to comply with any provision of subsection (3) or subsection (4) such club association body corporate or person and each director or member of the managing body or committee of such club association or body corporate shall be liable to a penalty of not more than $1000. But no person shall be liable if it is shown that such failure occurred without his knowledge or approval.</t>
  </si>
  <si>
    <t>Major Events Act 2009</t>
  </si>
  <si>
    <t xml:space="preserve">($) </t>
  </si>
  <si>
    <t>Consolidates the law relating to major sporting events</t>
  </si>
  <si>
    <t>37(1)</t>
  </si>
  <si>
    <t>Offence to engage in conduct that suggests goods or services have sponsorship, approval or affiliation</t>
  </si>
  <si>
    <t>In the case of a natural person</t>
  </si>
  <si>
    <t>In the case of a body corporate</t>
  </si>
  <si>
    <t>37(2)</t>
  </si>
  <si>
    <t>Offence to engage in conduct that suggests a person has sponsorship, approval or affiliation</t>
  </si>
  <si>
    <t>Offence to use protected event logos or images or event references without authorisation</t>
  </si>
  <si>
    <t>Offence to broadcast without a broadcasting authorisation</t>
  </si>
  <si>
    <t>Offence to make a recording without a broadcasting authorisation</t>
  </si>
  <si>
    <t>Offence to possess prohibited items</t>
  </si>
  <si>
    <t>Offence to possess lit distress signal or firework</t>
  </si>
  <si>
    <t>Offence to throw lit distress signal or firework</t>
  </si>
  <si>
    <t>Offence to possess unlit distress signals or fireworks</t>
  </si>
  <si>
    <t xml:space="preserve">Possession of alcohol not bought in the event venue or area </t>
  </si>
  <si>
    <t>Entry into a sporting competition space</t>
  </si>
  <si>
    <t>67(2)</t>
  </si>
  <si>
    <t>Disrupting a match, game, sport or event while in the sporting competition space, without reasonable excuse</t>
  </si>
  <si>
    <t>67A(1)</t>
  </si>
  <si>
    <t>Offence to damage or deface competition sporting space</t>
  </si>
  <si>
    <t>67A(2)</t>
  </si>
  <si>
    <t>Offence to damage or deface structure within sporting competition space</t>
  </si>
  <si>
    <t>Offence to throw or kick projectiles</t>
  </si>
  <si>
    <t>Offence to damage or deface</t>
  </si>
  <si>
    <t>Offence to damage flora</t>
  </si>
  <si>
    <t>Offence to block stairs, exits or entries</t>
  </si>
  <si>
    <t>Offence to climb on fence, barrier or barricade</t>
  </si>
  <si>
    <t>Offence to obstruct view of seated person</t>
  </si>
  <si>
    <t>Offence to climb roof or parapet of building</t>
  </si>
  <si>
    <t>74A</t>
  </si>
  <si>
    <t>Offence to enter venue without ticket or authority</t>
  </si>
  <si>
    <t>Offence to fail to comply with terms and conditions of authorisation</t>
  </si>
  <si>
    <t>Failure to produce authorisation</t>
  </si>
  <si>
    <t>85(1)</t>
  </si>
  <si>
    <t>Entry into an event venue or area against a direction</t>
  </si>
  <si>
    <t>85(2)</t>
  </si>
  <si>
    <t>Refusal to leave an event venue or area in contravention of a direction</t>
  </si>
  <si>
    <t>85(3)</t>
  </si>
  <si>
    <t>Re-entry into an event venue or area in contravention of a direction</t>
  </si>
  <si>
    <t>86(7)</t>
  </si>
  <si>
    <t>Entry into an event venue or area in contravention of a repeat offender order</t>
  </si>
  <si>
    <t>87(6)</t>
  </si>
  <si>
    <t>Entry into an event venue or area in contravention of a ban order</t>
  </si>
  <si>
    <t>88A</t>
  </si>
  <si>
    <t>Requirement to produce evidence of name and address</t>
  </si>
  <si>
    <t>89(1)</t>
  </si>
  <si>
    <t>Refusal to provide name and address</t>
  </si>
  <si>
    <t>89(2)</t>
  </si>
  <si>
    <t>Providing a false or misleading name and address</t>
  </si>
  <si>
    <t>90A</t>
  </si>
  <si>
    <t>Disclosure of information</t>
  </si>
  <si>
    <t>104(1)</t>
  </si>
  <si>
    <t>Intentionally interfering with works at an event venue or area</t>
  </si>
  <si>
    <t>104(2)</t>
  </si>
  <si>
    <t>Intentionally causing any other person to interfere with works at an event venue or area</t>
  </si>
  <si>
    <t>Bringing a vessel or vehicle into an event venue or area during an operational arrangements period</t>
  </si>
  <si>
    <t>106(1)</t>
  </si>
  <si>
    <t>Leaving a vehicle in an event venue or area during an operational arrangements period without reasonable excuse</t>
  </si>
  <si>
    <t>106(3)</t>
  </si>
  <si>
    <t>Leaving a vessel in an event venue or area during an operational arrangements period without reasonable excuse</t>
  </si>
  <si>
    <t>Offence to display unauthorised advertising on vessels</t>
  </si>
  <si>
    <t>Offence to display unauthorised aerial advertising</t>
  </si>
  <si>
    <t>145(1)</t>
  </si>
  <si>
    <t>Giving false or misleading information in relation to a request or requirement under Part 8</t>
  </si>
  <si>
    <t>145(2)</t>
  </si>
  <si>
    <t>Giving a false or misleading document, without correcting the misinformation, in relation to a request or requirement under Part 8</t>
  </si>
  <si>
    <t>Disclosing information obtained while exercising a power under Part 8</t>
  </si>
  <si>
    <t>164(1)</t>
  </si>
  <si>
    <t>Holding an event before there is an approved ticket scheme, during the prohibited time period</t>
  </si>
  <si>
    <t>164(2)</t>
  </si>
  <si>
    <t>Selling tickets to a declared event during the prohibited time period</t>
  </si>
  <si>
    <t>164(3)</t>
  </si>
  <si>
    <t>Authorising tickets to be sold during the prohibited time period</t>
  </si>
  <si>
    <t>165(1)</t>
  </si>
  <si>
    <t>Failure of sports event organiser to comply with an approved ticket scheme</t>
  </si>
  <si>
    <t>165(2)</t>
  </si>
  <si>
    <t>Failure of sports event organiser to ensure that a person authorised to sell or distribute tickets does so in accordance with an approved ticket scheme</t>
  </si>
  <si>
    <t>165(3)</t>
  </si>
  <si>
    <t>Selling or distributing tickets otherwise than in accordance with an approved ticket scheme</t>
  </si>
  <si>
    <t>166(1)</t>
  </si>
  <si>
    <t xml:space="preserve">Selling event tickets contrary to the ticket conditions </t>
  </si>
  <si>
    <t>166(2)</t>
  </si>
  <si>
    <t>Where a person is guilty of more than one offence against subsection (1) in respect of an event held on a particular day</t>
  </si>
  <si>
    <t>166A</t>
  </si>
  <si>
    <t>Sale of 5 or less tickets at a premium (ticket scalping)</t>
  </si>
  <si>
    <t>166B</t>
  </si>
  <si>
    <t>Advertising for resale 5 or less tickets at a premium</t>
  </si>
  <si>
    <t>166C(1)</t>
  </si>
  <si>
    <t>Unauthorised sale of tickets as part of a ticket package (5 or less ticket packages)</t>
  </si>
  <si>
    <t>166C(2)</t>
  </si>
  <si>
    <t>Unauthorised sale of tickets as part of a ticket package (6 or more ticket packages)</t>
  </si>
  <si>
    <t>166C(3)</t>
  </si>
  <si>
    <t>Where a person is guilty of more than one offence against subsection (1) or (2) in respect of an event held on a particular day</t>
  </si>
  <si>
    <t>166D(1)</t>
  </si>
  <si>
    <t>Advertising unauthorised sale of tickets as part of a ticket package (5 or less ticket packages)</t>
  </si>
  <si>
    <t>166D(2)</t>
  </si>
  <si>
    <t>Advertising unauthorised sale of tickets as part of a ticket package (6 or more ticket packages)</t>
  </si>
  <si>
    <t>166D(3)</t>
  </si>
  <si>
    <t>166E(1)</t>
  </si>
  <si>
    <t>Falsely claiming to be authorised to sell tickets as part of a ticket package</t>
  </si>
  <si>
    <t>166E(2)</t>
  </si>
  <si>
    <t>166F(1)</t>
  </si>
  <si>
    <t>Mandatory advertising requirements for resale of tickets (5 or less tickets)</t>
  </si>
  <si>
    <t>166F(2)</t>
  </si>
  <si>
    <t>Mandatory advertising requirements for resale of tickets (6 or more tickets)</t>
  </si>
  <si>
    <t>S166F(3)</t>
  </si>
  <si>
    <t>166G(1)</t>
  </si>
  <si>
    <t>Failing to provide accurate information in advertising tickets for resale (5 or less tickets)</t>
  </si>
  <si>
    <t>166G(2)</t>
  </si>
  <si>
    <t>Failing to provide accurate information in advertising tickets for resale (6 or more  tickets)</t>
  </si>
  <si>
    <t>166G(3)</t>
  </si>
  <si>
    <t>177(1)</t>
  </si>
  <si>
    <t>Offence of giving false or misleading information under Part 9</t>
  </si>
  <si>
    <t>177(2)</t>
  </si>
  <si>
    <t>Giving a false or misleading document, without correcting the misinformation, in relation to a request or requirement under Part 9</t>
  </si>
  <si>
    <t>181(1)</t>
  </si>
  <si>
    <t>Providing information relating to business or personal affairs acquired by an authorised officer exercising powers under Part 9</t>
  </si>
  <si>
    <t>182E</t>
  </si>
  <si>
    <t xml:space="preserve">Price to be displayed on tickets </t>
  </si>
  <si>
    <t>182F(1)</t>
  </si>
  <si>
    <t>Ticket Scalping (6 or more tickets) knowingly sell</t>
  </si>
  <si>
    <t>182F(2)</t>
  </si>
  <si>
    <t>Ticket Scalping (6 or more tickets) knowingly advertise or offer for resale</t>
  </si>
  <si>
    <t>182G(1)</t>
  </si>
  <si>
    <t>Ticket Scalping (5 or less tickets) sell tickets</t>
  </si>
  <si>
    <t>182G(2)</t>
  </si>
  <si>
    <t>Ticket Scalping (5 or less tickets) advertise or offer for resale</t>
  </si>
  <si>
    <t>182GD(1)</t>
  </si>
  <si>
    <t>182GD(2)</t>
  </si>
  <si>
    <t>182GD(3)</t>
  </si>
  <si>
    <t>If a person is guilty of more than one offence against subsection (1) or (2) in respect of a particular ticketed event held on a particular day</t>
  </si>
  <si>
    <t>182GE(1)</t>
  </si>
  <si>
    <t>182GE(2)</t>
  </si>
  <si>
    <t>182GE(3)</t>
  </si>
  <si>
    <t>182GF(1)</t>
  </si>
  <si>
    <t>182GF(2)</t>
  </si>
  <si>
    <t>182GG(1)</t>
  </si>
  <si>
    <t>182GG(2)</t>
  </si>
  <si>
    <t>182GG(3)</t>
  </si>
  <si>
    <t>182GH(1)</t>
  </si>
  <si>
    <t>182GH(2)</t>
  </si>
  <si>
    <t>Failing to provide accurate information in advertising tickets for resale (6 or more tickets)</t>
  </si>
  <si>
    <t>182GH(3)</t>
  </si>
  <si>
    <t>Offence to hinder or obstruct an authorised officer</t>
  </si>
  <si>
    <t>Offence to impersonate an authorised officer</t>
  </si>
  <si>
    <t>186B</t>
  </si>
  <si>
    <t>Requirement to produce evidence of name and address to authrorised ticketing officers</t>
  </si>
  <si>
    <t>186C(1)</t>
  </si>
  <si>
    <t>Fail or refusal to give name and address to authorised ticketing officers</t>
  </si>
  <si>
    <t>186C(2)</t>
  </si>
  <si>
    <t>Giving false or misleading name and address to authorised ticketing officers</t>
  </si>
  <si>
    <t>186D</t>
  </si>
  <si>
    <t>Contravening regulations made under the Act</t>
  </si>
  <si>
    <t>2025-26 FEES AND PENALTIES - TOURISM, SPORT AND MAJOR EVENTS</t>
  </si>
  <si>
    <t xml:space="preserve">  In accordance with the Monetary Units Act 2004 the current value for 2025-26 is:</t>
  </si>
  <si>
    <t>2025-26 fee amount (current year)</t>
  </si>
  <si>
    <t>2025-26 penalty amount (current year)</t>
  </si>
  <si>
    <t>Infringement Penalty 
from 1 July 2025</t>
  </si>
  <si>
    <t>Maximum Court Penalty 
from 1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</si>
</sst>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164" formatCode="&quot;$&quot;#,##0.00"/>
    <numFmt numFmtId="165" formatCode="_(&quot;$&quot;* #,##0.00_);_(&quot;$&quot;* \(#,##0.00\);_(&quot;$&quot;* &quot;-&quot;??_);_(@_)"/>
    <numFmt numFmtId="166" formatCode="&quot;$&quot;#,##0"/>
    <numFmt numFmtId="167" formatCode="&quot;$&quot;#,##0_);[Red]\(&quot;$&quot;#,##0\)"/>
    <numFmt numFmtId="168" formatCode="_(* #,##0.00_);_(* \(#,##0.00\);_(* &quot;-&quot;??_);_(@_)"/>
    <numFmt numFmtId="169" formatCode="_-* #,##0_-;\-* #,##0_-;_-* &quot;-&quot;??_-;_-@_-"/>
    <numFmt numFmtId="170" formatCode="_-* #,##0.0_-;\-* #,##0.0_-;_-* &quot;-&quot;??_-;_-@_-"/>
    <numFmt numFmtId="171" formatCode="#,##0\ [$€-1];[Red]\-#,##0\ [$€-1]"/>
    <numFmt numFmtId="172" formatCode="_-&quot;£&quot;* #,##0.00_-;\-&quot;£&quot;* #,##0.00_-;_-&quot;£&quot;* &quot;-&quot;??_-;_-@_-"/>
  </numFmts>
  <fonts count="14" x14ac:knownFonts="1">
    <font>
      <sz val="11"/>
      <color theme="1"/>
      <name val="Aptos Narrow"/>
      <family val="2"/>
      <scheme val="minor"/>
    </font>
    <font>
      <sz val="11"/>
      <color theme="1"/>
      <name val="Aptos Narrow"/>
      <family val="2"/>
      <scheme val="minor"/>
    </font>
    <font>
      <sz val="10"/>
      <name val="Arial"/>
      <family val="2"/>
    </font>
    <font>
      <b/>
      <sz val="12"/>
      <name val="Tahoma"/>
      <family val="2"/>
    </font>
    <font>
      <sz val="12"/>
      <name val="Tahoma"/>
      <family val="2"/>
    </font>
    <font>
      <b/>
      <sz val="12"/>
      <color rgb="FF1F1E21"/>
      <name val="Arial"/>
      <family val="2"/>
    </font>
    <font>
      <b/>
      <sz val="12"/>
      <name val="Aptos Narrow"/>
      <family val="2"/>
      <scheme val="minor"/>
    </font>
    <font>
      <b/>
      <i/>
      <sz val="12"/>
      <name val="Aptos Narrow"/>
      <family val="2"/>
      <scheme val="minor"/>
    </font>
    <font>
      <sz val="12"/>
      <name val="Aptos Narrow"/>
      <family val="2"/>
      <scheme val="minor"/>
    </font>
    <font>
      <sz val="12"/>
      <color theme="1"/>
      <name val="Aptos Narrow"/>
      <family val="2"/>
      <scheme val="minor"/>
    </font>
    <font>
      <sz val="12"/>
      <color theme="1"/>
      <name val="Tahoma"/>
      <family val="2"/>
    </font>
    <font>
      <sz val="12"/>
      <color theme="1"/>
      <name val="Arial"/>
      <family val="2"/>
    </font>
    <font>
      <i/>
      <sz val="12"/>
      <name val="Aptos Narrow"/>
      <family val="2"/>
      <scheme val="minor"/>
    </font>
    <font>
      <sz val="11"/>
      <name val="Aptos Narrow"/>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168" fontId="1" fillId="0" borderId="0" applyFont="0" applyFill="0" applyBorder="0" applyAlignment="0" applyProtection="0"/>
    <xf numFmtId="165" fontId="2" fillId="0" borderId="0" applyFont="0" applyFill="0" applyBorder="0" applyAlignment="0" applyProtection="0"/>
    <xf numFmtId="172" fontId="1" fillId="0" borderId="0" applyFont="0" applyFill="0" applyBorder="0" applyAlignment="0" applyProtection="0"/>
  </cellStyleXfs>
  <cellXfs count="111">
    <xf numFmtId="0" fontId="0" fillId="0" borderId="0" xfId="0"/>
    <xf numFmtId="0" fontId="6" fillId="0" borderId="1" xfId="3" applyFont="1" applyBorder="1" applyAlignment="1">
      <alignment vertical="top"/>
    </xf>
    <xf numFmtId="0" fontId="7" fillId="0" borderId="2" xfId="3" applyFont="1" applyBorder="1" applyAlignment="1">
      <alignment vertical="top"/>
    </xf>
    <xf numFmtId="0" fontId="7" fillId="0" borderId="2" xfId="3" applyFont="1" applyBorder="1" applyAlignment="1">
      <alignment horizontal="right" vertical="top"/>
    </xf>
    <xf numFmtId="0" fontId="7" fillId="0" borderId="3" xfId="3" applyFont="1" applyBorder="1" applyAlignment="1">
      <alignment vertical="top"/>
    </xf>
    <xf numFmtId="164" fontId="6" fillId="2" borderId="4" xfId="4" applyNumberFormat="1" applyFont="1" applyFill="1" applyBorder="1" applyAlignment="1">
      <alignment horizontal="right" vertical="top" wrapText="1"/>
    </xf>
    <xf numFmtId="0" fontId="6" fillId="2" borderId="4" xfId="3" applyFont="1" applyFill="1" applyBorder="1" applyAlignment="1">
      <alignment horizontal="right" vertical="top" wrapText="1"/>
    </xf>
    <xf numFmtId="166" fontId="8" fillId="0" borderId="4" xfId="4" applyNumberFormat="1" applyFont="1" applyFill="1" applyBorder="1" applyAlignment="1">
      <alignment horizontal="right" vertical="top" wrapText="1"/>
    </xf>
    <xf numFmtId="0" fontId="8" fillId="0" borderId="4" xfId="0" applyFont="1" applyBorder="1" applyAlignment="1">
      <alignment horizontal="left" vertical="top"/>
    </xf>
    <xf numFmtId="0" fontId="8" fillId="0" borderId="4" xfId="0" applyFont="1" applyBorder="1" applyAlignment="1">
      <alignment horizontal="left" vertical="top" wrapText="1"/>
    </xf>
    <xf numFmtId="4" fontId="8" fillId="0" borderId="5" xfId="0" applyNumberFormat="1" applyFont="1" applyBorder="1" applyAlignment="1">
      <alignment horizontal="right" vertical="top"/>
    </xf>
    <xf numFmtId="4" fontId="8" fillId="0" borderId="7" xfId="0" applyNumberFormat="1" applyFont="1" applyBorder="1" applyAlignment="1">
      <alignment horizontal="right" vertical="top"/>
    </xf>
    <xf numFmtId="1" fontId="8" fillId="0" borderId="5" xfId="0" applyNumberFormat="1" applyFont="1" applyBorder="1" applyAlignment="1">
      <alignment horizontal="right" vertical="top" wrapText="1"/>
    </xf>
    <xf numFmtId="0" fontId="3" fillId="0" borderId="0" xfId="0" applyFont="1" applyAlignment="1">
      <alignment vertical="top"/>
    </xf>
    <xf numFmtId="0" fontId="10"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right" vertical="top" wrapText="1"/>
    </xf>
    <xf numFmtId="164" fontId="4" fillId="0" borderId="0" xfId="5" applyNumberFormat="1" applyFont="1" applyFill="1" applyBorder="1" applyAlignment="1">
      <alignment horizontal="left" vertical="top" wrapText="1"/>
    </xf>
    <xf numFmtId="164" fontId="4" fillId="0" borderId="0" xfId="5" applyNumberFormat="1" applyFont="1" applyFill="1" applyBorder="1" applyAlignment="1">
      <alignment horizontal="left" vertical="top"/>
    </xf>
    <xf numFmtId="0" fontId="4" fillId="0" borderId="0" xfId="0" applyFont="1" applyAlignment="1">
      <alignment vertical="top"/>
    </xf>
    <xf numFmtId="164" fontId="4" fillId="0" borderId="0" xfId="5" applyNumberFormat="1" applyFont="1" applyFill="1" applyBorder="1" applyAlignment="1">
      <alignment horizontal="right" vertical="top" wrapText="1"/>
    </xf>
    <xf numFmtId="0" fontId="4" fillId="0" borderId="0" xfId="0" applyFont="1" applyAlignment="1">
      <alignment vertical="top" wrapText="1"/>
    </xf>
    <xf numFmtId="164" fontId="3" fillId="0" borderId="0" xfId="5" applyNumberFormat="1" applyFont="1" applyFill="1" applyBorder="1" applyAlignment="1">
      <alignment horizontal="center" vertical="top"/>
    </xf>
    <xf numFmtId="0" fontId="6" fillId="0" borderId="1" xfId="0" applyFont="1" applyBorder="1" applyAlignment="1">
      <alignment vertical="top"/>
    </xf>
    <xf numFmtId="0" fontId="7" fillId="0" borderId="2" xfId="0" applyFont="1" applyBorder="1" applyAlignment="1">
      <alignment vertical="top"/>
    </xf>
    <xf numFmtId="0" fontId="7" fillId="0" borderId="2" xfId="0" applyFont="1" applyBorder="1" applyAlignment="1">
      <alignment vertical="top" wrapText="1"/>
    </xf>
    <xf numFmtId="0" fontId="7" fillId="0" borderId="3" xfId="0" applyFont="1" applyBorder="1" applyAlignment="1">
      <alignment vertical="top"/>
    </xf>
    <xf numFmtId="0" fontId="9" fillId="0" borderId="0" xfId="0" applyFont="1"/>
    <xf numFmtId="0" fontId="6" fillId="3" borderId="4" xfId="0" applyFont="1" applyFill="1" applyBorder="1" applyAlignment="1">
      <alignment vertical="center" wrapText="1"/>
    </xf>
    <xf numFmtId="0" fontId="11" fillId="0" borderId="0" xfId="0" applyFont="1" applyAlignment="1">
      <alignment wrapText="1"/>
    </xf>
    <xf numFmtId="0" fontId="12" fillId="0" borderId="4" xfId="0" applyFont="1" applyBorder="1" applyAlignment="1">
      <alignment horizontal="left"/>
    </xf>
    <xf numFmtId="0" fontId="8" fillId="0" borderId="4" xfId="0" applyFont="1" applyBorder="1" applyAlignment="1">
      <alignment wrapText="1"/>
    </xf>
    <xf numFmtId="0" fontId="8" fillId="0" borderId="4" xfId="0" applyFont="1" applyBorder="1"/>
    <xf numFmtId="164" fontId="8" fillId="0" borderId="4" xfId="2" applyNumberFormat="1" applyFont="1" applyBorder="1"/>
    <xf numFmtId="166" fontId="8" fillId="0" borderId="4" xfId="1" applyNumberFormat="1" applyFont="1" applyBorder="1" applyAlignment="1">
      <alignment wrapText="1"/>
    </xf>
    <xf numFmtId="167" fontId="8" fillId="0" borderId="4" xfId="0" applyNumberFormat="1" applyFont="1" applyBorder="1"/>
    <xf numFmtId="164" fontId="9" fillId="0" borderId="0" xfId="0" applyNumberFormat="1" applyFont="1"/>
    <xf numFmtId="0" fontId="9" fillId="0" borderId="0" xfId="0" applyFont="1" applyAlignment="1">
      <alignment wrapText="1"/>
    </xf>
    <xf numFmtId="0" fontId="9" fillId="0" borderId="4" xfId="0" applyFont="1" applyBorder="1"/>
    <xf numFmtId="164" fontId="9" fillId="0" borderId="4" xfId="2" applyNumberFormat="1" applyFont="1" applyBorder="1"/>
    <xf numFmtId="166" fontId="9" fillId="0" borderId="4" xfId="1" applyNumberFormat="1" applyFont="1" applyBorder="1" applyAlignment="1">
      <alignment wrapText="1"/>
    </xf>
    <xf numFmtId="167" fontId="9" fillId="0" borderId="4" xfId="0" applyNumberFormat="1" applyFont="1" applyBorder="1"/>
    <xf numFmtId="0" fontId="12" fillId="0" borderId="0" xfId="0" applyFont="1" applyAlignment="1">
      <alignment horizontal="left"/>
    </xf>
    <xf numFmtId="0" fontId="8" fillId="0" borderId="0" xfId="0" applyFont="1" applyAlignment="1">
      <alignment wrapText="1"/>
    </xf>
    <xf numFmtId="164" fontId="9" fillId="0" borderId="0" xfId="2" applyNumberFormat="1" applyFont="1" applyBorder="1"/>
    <xf numFmtId="166" fontId="9" fillId="0" borderId="0" xfId="1" applyNumberFormat="1" applyFont="1" applyBorder="1" applyAlignment="1">
      <alignment wrapText="1"/>
    </xf>
    <xf numFmtId="167" fontId="9" fillId="0" borderId="0" xfId="0" applyNumberFormat="1" applyFont="1"/>
    <xf numFmtId="0" fontId="8" fillId="0" borderId="0" xfId="3" applyFont="1" applyAlignment="1">
      <alignment horizontal="left" vertical="top" wrapText="1"/>
    </xf>
    <xf numFmtId="0" fontId="6" fillId="3" borderId="6" xfId="0" applyFont="1" applyFill="1" applyBorder="1" applyAlignment="1">
      <alignment horizontal="right" vertical="center" wrapText="1"/>
    </xf>
    <xf numFmtId="0" fontId="8" fillId="0" borderId="12" xfId="0" applyFont="1" applyBorder="1" applyAlignment="1">
      <alignment horizontal="left" vertical="top"/>
    </xf>
    <xf numFmtId="0" fontId="8" fillId="0" borderId="8" xfId="0" applyFont="1" applyBorder="1" applyAlignment="1">
      <alignment horizontal="justify" vertical="top" wrapText="1"/>
    </xf>
    <xf numFmtId="166" fontId="8" fillId="0" borderId="4" xfId="1" applyNumberFormat="1" applyFont="1" applyFill="1" applyBorder="1" applyAlignment="1">
      <alignment horizontal="right" vertical="top" wrapText="1"/>
    </xf>
    <xf numFmtId="169" fontId="8" fillId="0" borderId="4" xfId="0" applyNumberFormat="1" applyFont="1" applyBorder="1" applyAlignment="1">
      <alignment horizontal="right" vertical="top" wrapText="1"/>
    </xf>
    <xf numFmtId="166" fontId="8" fillId="0" borderId="4" xfId="5" applyNumberFormat="1" applyFont="1" applyFill="1" applyBorder="1" applyAlignment="1">
      <alignment horizontal="right" vertical="top" wrapText="1"/>
    </xf>
    <xf numFmtId="169" fontId="8" fillId="0" borderId="13" xfId="5" applyNumberFormat="1" applyFont="1" applyFill="1" applyBorder="1" applyAlignment="1">
      <alignment horizontal="right" vertical="top" wrapText="1"/>
    </xf>
    <xf numFmtId="166" fontId="9" fillId="0" borderId="0" xfId="0" applyNumberFormat="1" applyFont="1"/>
    <xf numFmtId="0" fontId="8" fillId="0" borderId="14" xfId="0" applyFont="1" applyBorder="1" applyAlignment="1">
      <alignment horizontal="left" vertical="top"/>
    </xf>
    <xf numFmtId="0" fontId="8" fillId="0" borderId="15" xfId="0" applyFont="1" applyBorder="1" applyAlignment="1">
      <alignment horizontal="left" vertical="top" wrapText="1" indent="1"/>
    </xf>
    <xf numFmtId="0" fontId="8" fillId="0" borderId="16" xfId="0" applyFont="1" applyBorder="1" applyAlignment="1">
      <alignment horizontal="justify" vertical="top" wrapText="1"/>
    </xf>
    <xf numFmtId="0" fontId="8" fillId="0" borderId="17" xfId="0" applyFont="1" applyBorder="1" applyAlignment="1">
      <alignment horizontal="left" vertical="top" wrapText="1" indent="1"/>
    </xf>
    <xf numFmtId="0" fontId="8" fillId="0" borderId="18" xfId="0" applyFont="1" applyBorder="1" applyAlignment="1">
      <alignment horizontal="left" vertical="top"/>
    </xf>
    <xf numFmtId="0" fontId="8" fillId="0" borderId="19" xfId="0" applyFont="1" applyBorder="1" applyAlignment="1">
      <alignment horizontal="left" vertical="top" wrapText="1" indent="1"/>
    </xf>
    <xf numFmtId="0" fontId="8" fillId="0" borderId="20" xfId="0" applyFont="1" applyBorder="1" applyAlignment="1">
      <alignment horizontal="left" vertical="top"/>
    </xf>
    <xf numFmtId="0" fontId="8" fillId="0" borderId="5" xfId="0" applyFont="1" applyBorder="1" applyAlignment="1">
      <alignment horizontal="justify" vertical="top" wrapText="1"/>
    </xf>
    <xf numFmtId="0" fontId="8" fillId="0" borderId="21" xfId="0" applyFont="1" applyBorder="1" applyAlignment="1">
      <alignment horizontal="left" vertical="top"/>
    </xf>
    <xf numFmtId="0" fontId="8" fillId="0" borderId="4" xfId="0" applyFont="1" applyBorder="1" applyAlignment="1">
      <alignment horizontal="justify" vertical="top" wrapText="1"/>
    </xf>
    <xf numFmtId="170" fontId="8" fillId="0" borderId="4" xfId="0" applyNumberFormat="1" applyFont="1" applyBorder="1" applyAlignment="1">
      <alignment horizontal="right" vertical="top" wrapText="1"/>
    </xf>
    <xf numFmtId="0" fontId="8" fillId="0" borderId="22" xfId="0" applyFont="1" applyBorder="1" applyAlignment="1">
      <alignment horizontal="left" vertical="top" wrapText="1"/>
    </xf>
    <xf numFmtId="169" fontId="8" fillId="0" borderId="4" xfId="5" applyNumberFormat="1" applyFont="1" applyFill="1" applyBorder="1" applyAlignment="1">
      <alignment horizontal="right" vertical="top" wrapText="1"/>
    </xf>
    <xf numFmtId="0" fontId="8" fillId="0" borderId="10" xfId="0" applyFont="1" applyBorder="1" applyAlignment="1">
      <alignment horizontal="left" vertical="top"/>
    </xf>
    <xf numFmtId="0" fontId="8" fillId="0" borderId="5" xfId="0" applyFont="1" applyBorder="1" applyAlignment="1">
      <alignment horizontal="left" vertical="top" wrapText="1" indent="1"/>
    </xf>
    <xf numFmtId="0" fontId="8" fillId="0" borderId="17" xfId="0" applyFont="1" applyBorder="1" applyAlignment="1">
      <alignment horizontal="justify" vertical="top" wrapText="1"/>
    </xf>
    <xf numFmtId="0" fontId="8" fillId="0" borderId="18"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Alignment="1">
      <alignment horizontal="left" vertical="top" wrapText="1" indent="1"/>
    </xf>
    <xf numFmtId="0" fontId="8" fillId="0" borderId="20" xfId="0" applyFont="1" applyBorder="1" applyAlignment="1">
      <alignment horizontal="left" vertical="top" wrapText="1"/>
    </xf>
    <xf numFmtId="166" fontId="8" fillId="0" borderId="3" xfId="1" applyNumberFormat="1" applyFont="1" applyFill="1" applyBorder="1" applyAlignment="1">
      <alignment horizontal="right" vertical="top" wrapText="1"/>
    </xf>
    <xf numFmtId="0" fontId="8" fillId="0" borderId="12" xfId="0" applyFont="1" applyBorder="1" applyAlignment="1">
      <alignment horizontal="left" vertical="top" wrapText="1"/>
    </xf>
    <xf numFmtId="0" fontId="13" fillId="0" borderId="0" xfId="0" applyFont="1" applyAlignment="1">
      <alignment wrapText="1"/>
    </xf>
    <xf numFmtId="0" fontId="13" fillId="0" borderId="8" xfId="0" applyFont="1" applyBorder="1" applyAlignment="1">
      <alignment wrapText="1"/>
    </xf>
    <xf numFmtId="0" fontId="13" fillId="0" borderId="0" xfId="0" applyFont="1"/>
    <xf numFmtId="0" fontId="8" fillId="0" borderId="8" xfId="0" applyFont="1" applyBorder="1" applyAlignment="1">
      <alignment horizontal="left" vertical="top" wrapText="1" indent="1"/>
    </xf>
    <xf numFmtId="0" fontId="8" fillId="0" borderId="22" xfId="0" applyFont="1" applyBorder="1" applyAlignment="1">
      <alignment horizontal="left" vertical="top"/>
    </xf>
    <xf numFmtId="171" fontId="8" fillId="0" borderId="12" xfId="0" applyNumberFormat="1" applyFont="1" applyBorder="1" applyAlignment="1">
      <alignment horizontal="left" vertical="top"/>
    </xf>
    <xf numFmtId="171" fontId="8" fillId="0" borderId="14" xfId="0" applyNumberFormat="1" applyFont="1" applyBorder="1" applyAlignment="1">
      <alignment horizontal="left" vertical="top"/>
    </xf>
    <xf numFmtId="171" fontId="8" fillId="0" borderId="20" xfId="0" applyNumberFormat="1" applyFont="1" applyBorder="1" applyAlignment="1">
      <alignment horizontal="left" vertical="top"/>
    </xf>
    <xf numFmtId="171" fontId="8" fillId="0" borderId="18" xfId="0" applyNumberFormat="1" applyFont="1" applyBorder="1" applyAlignment="1">
      <alignment horizontal="left" vertical="top"/>
    </xf>
    <xf numFmtId="0" fontId="13" fillId="0" borderId="5" xfId="0" applyFont="1" applyBorder="1" applyAlignment="1">
      <alignment wrapText="1"/>
    </xf>
    <xf numFmtId="0" fontId="8" fillId="0" borderId="23" xfId="0" applyFont="1" applyBorder="1" applyAlignment="1">
      <alignment horizontal="left" vertical="top"/>
    </xf>
    <xf numFmtId="0" fontId="8" fillId="0" borderId="24" xfId="0" applyFont="1" applyBorder="1" applyAlignment="1">
      <alignment horizontal="justify" vertical="top" wrapText="1"/>
    </xf>
    <xf numFmtId="170" fontId="8" fillId="0" borderId="24" xfId="0" applyNumberFormat="1" applyFont="1" applyBorder="1" applyAlignment="1">
      <alignment horizontal="right" vertical="top" wrapText="1"/>
    </xf>
    <xf numFmtId="166" fontId="8" fillId="0" borderId="24" xfId="1" applyNumberFormat="1" applyFont="1" applyFill="1" applyBorder="1" applyAlignment="1">
      <alignment horizontal="right" vertical="top" wrapText="1"/>
    </xf>
    <xf numFmtId="169" fontId="8" fillId="0" borderId="25" xfId="5" applyNumberFormat="1" applyFont="1" applyFill="1" applyBorder="1" applyAlignment="1">
      <alignment horizontal="right" vertical="top" wrapText="1"/>
    </xf>
    <xf numFmtId="164" fontId="5" fillId="0" borderId="0" xfId="1" applyNumberFormat="1" applyFont="1" applyFill="1" applyAlignment="1">
      <alignment vertical="top"/>
    </xf>
    <xf numFmtId="164" fontId="5" fillId="0" borderId="0" xfId="1" applyNumberFormat="1" applyFont="1" applyFill="1" applyAlignment="1"/>
    <xf numFmtId="0" fontId="4" fillId="0" borderId="0" xfId="0" applyFont="1" applyAlignment="1">
      <alignment horizontal="left" vertical="top"/>
    </xf>
    <xf numFmtId="0" fontId="4" fillId="0" borderId="0" xfId="0" applyFont="1" applyAlignment="1">
      <alignment horizontal="right" vertical="top"/>
    </xf>
    <xf numFmtId="0" fontId="6" fillId="3" borderId="9"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6" xfId="0" applyFont="1" applyBorder="1" applyAlignment="1">
      <alignment horizontal="left" vertical="top" wrapText="1"/>
    </xf>
    <xf numFmtId="0" fontId="12" fillId="0" borderId="11" xfId="0" applyFont="1" applyBorder="1" applyAlignment="1">
      <alignment horizontal="left" vertical="top" wrapText="1"/>
    </xf>
    <xf numFmtId="0" fontId="3"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6" fillId="2" borderId="4" xfId="3" applyFont="1" applyFill="1" applyBorder="1" applyAlignment="1">
      <alignment horizontal="center" vertical="center" wrapText="1"/>
    </xf>
    <xf numFmtId="0" fontId="6" fillId="2" borderId="4" xfId="3" applyFont="1" applyFill="1" applyBorder="1" applyAlignment="1">
      <alignment horizontal="center" vertical="top" wrapText="1"/>
    </xf>
  </cellXfs>
  <cellStyles count="8">
    <cellStyle name="Comma 2" xfId="5" xr:uid="{D924E13E-0703-4553-90F9-CDB4EA23B56A}"/>
    <cellStyle name="Currency" xfId="1" builtinId="4"/>
    <cellStyle name="Currency 2" xfId="4" xr:uid="{7CC92078-1E0B-4BF2-A671-0C8C6AE25934}"/>
    <cellStyle name="Currency 2 2" xfId="6" xr:uid="{5D7A2E50-5F6F-4770-9D00-FF46EE9D9204}"/>
    <cellStyle name="Currency 3" xfId="7" xr:uid="{A03D5F78-6FC1-4E86-91E9-A5119F6A8BD7}"/>
    <cellStyle name="Normal" xfId="0" builtinId="0"/>
    <cellStyle name="Normal 2" xfId="3" xr:uid="{C34FA7F1-06F2-4671-9F46-1DB41B63A8B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3F70-C91D-4213-8C3E-1390971C20AC}">
  <sheetPr>
    <pageSetUpPr fitToPage="1"/>
  </sheetPr>
  <dimension ref="A1:H245"/>
  <sheetViews>
    <sheetView showGridLines="0" tabSelected="1" zoomScale="80" zoomScaleNormal="80" workbookViewId="0">
      <pane ySplit="8" topLeftCell="A9" activePane="bottomLeft" state="frozen"/>
      <selection activeCell="B3" sqref="B3"/>
      <selection pane="bottomLeft" sqref="A1:F245"/>
    </sheetView>
  </sheetViews>
  <sheetFormatPr defaultColWidth="9.28515625" defaultRowHeight="15.75" outlineLevelRow="1" x14ac:dyDescent="0.25"/>
  <cols>
    <col min="1" max="1" width="28.85546875" style="37" customWidth="1"/>
    <col min="2" max="2" width="64.42578125" style="37" customWidth="1"/>
    <col min="3" max="3" width="19.7109375" style="37" customWidth="1"/>
    <col min="4" max="4" width="20" style="37" customWidth="1"/>
    <col min="5" max="5" width="19" style="37" customWidth="1"/>
    <col min="6" max="6" width="14.42578125" style="27" customWidth="1"/>
    <col min="7" max="7" width="9.5703125" style="27" customWidth="1"/>
    <col min="8" max="8" width="132.28515625" style="27" customWidth="1"/>
    <col min="9" max="16384" width="9.28515625" style="27"/>
  </cols>
  <sheetData>
    <row r="1" spans="1:7" s="14" customFormat="1" ht="14.25" customHeight="1" x14ac:dyDescent="0.25">
      <c r="A1" s="106" t="s">
        <v>222</v>
      </c>
      <c r="B1" s="106"/>
      <c r="C1" s="106"/>
      <c r="D1" s="106"/>
      <c r="E1" s="106"/>
      <c r="F1" s="13"/>
      <c r="G1" s="13"/>
    </row>
    <row r="2" spans="1:7" s="14" customFormat="1" ht="15" x14ac:dyDescent="0.25">
      <c r="A2" s="15"/>
      <c r="B2" s="15"/>
      <c r="C2" s="16"/>
      <c r="D2" s="17"/>
      <c r="E2" s="17"/>
      <c r="F2" s="18"/>
    </row>
    <row r="3" spans="1:7" s="14" customFormat="1" ht="15" x14ac:dyDescent="0.25">
      <c r="A3" s="107" t="s">
        <v>223</v>
      </c>
      <c r="B3" s="107"/>
      <c r="C3" s="107"/>
      <c r="D3" s="107"/>
      <c r="E3" s="107"/>
      <c r="F3" s="19"/>
      <c r="G3" s="19"/>
    </row>
    <row r="4" spans="1:7" s="14" customFormat="1" x14ac:dyDescent="0.25">
      <c r="A4" s="95"/>
      <c r="B4" s="95"/>
      <c r="C4" s="96" t="s">
        <v>0</v>
      </c>
      <c r="D4" s="93">
        <v>16.809999999999999</v>
      </c>
      <c r="E4" s="20"/>
      <c r="F4" s="20"/>
    </row>
    <row r="5" spans="1:7" s="14" customFormat="1" x14ac:dyDescent="0.25">
      <c r="A5" s="95"/>
      <c r="B5" s="95"/>
      <c r="C5" s="96" t="s">
        <v>12</v>
      </c>
      <c r="D5" s="94">
        <v>203.51</v>
      </c>
      <c r="E5" s="20"/>
      <c r="F5" s="20"/>
    </row>
    <row r="6" spans="1:7" s="19" customFormat="1" ht="15" x14ac:dyDescent="0.25">
      <c r="A6" s="15"/>
      <c r="B6" s="15"/>
      <c r="C6" s="16"/>
      <c r="D6" s="17"/>
      <c r="E6" s="17"/>
      <c r="F6" s="18"/>
    </row>
    <row r="7" spans="1:7" s="19" customFormat="1" ht="37.5" customHeight="1" x14ac:dyDescent="0.25">
      <c r="A7" s="108" t="s">
        <v>1</v>
      </c>
      <c r="B7" s="108"/>
      <c r="C7" s="108"/>
      <c r="D7" s="108"/>
      <c r="E7" s="108"/>
      <c r="F7" s="21"/>
      <c r="G7" s="21"/>
    </row>
    <row r="8" spans="1:7" s="19" customFormat="1" ht="37.5" customHeight="1" x14ac:dyDescent="0.25">
      <c r="A8" s="108" t="s">
        <v>2</v>
      </c>
      <c r="B8" s="108"/>
      <c r="C8" s="108"/>
      <c r="D8" s="108"/>
      <c r="E8" s="108"/>
      <c r="F8" s="21"/>
      <c r="G8" s="21"/>
    </row>
    <row r="9" spans="1:7" s="14" customFormat="1" ht="12.75" customHeight="1" x14ac:dyDescent="0.25">
      <c r="A9" s="15"/>
      <c r="B9" s="15"/>
      <c r="C9" s="21"/>
      <c r="D9" s="17"/>
      <c r="E9" s="17"/>
      <c r="F9" s="22"/>
    </row>
    <row r="10" spans="1:7" ht="26.25" customHeight="1" x14ac:dyDescent="0.25">
      <c r="A10" s="23" t="s">
        <v>13</v>
      </c>
      <c r="B10" s="24"/>
      <c r="C10" s="24"/>
      <c r="D10" s="24"/>
      <c r="E10" s="25"/>
      <c r="F10" s="26"/>
    </row>
    <row r="11" spans="1:7" s="29" customFormat="1" ht="63" outlineLevel="1" x14ac:dyDescent="0.2">
      <c r="A11" s="28" t="s">
        <v>3</v>
      </c>
      <c r="B11" s="28" t="s">
        <v>4</v>
      </c>
      <c r="C11" s="28" t="s">
        <v>14</v>
      </c>
      <c r="D11" s="28" t="s">
        <v>224</v>
      </c>
      <c r="E11" s="28" t="s">
        <v>15</v>
      </c>
      <c r="F11" s="28" t="s">
        <v>225</v>
      </c>
    </row>
    <row r="12" spans="1:7" ht="31.5" outlineLevel="1" x14ac:dyDescent="0.25">
      <c r="A12" s="30" t="s">
        <v>16</v>
      </c>
      <c r="B12" s="31" t="s">
        <v>17</v>
      </c>
      <c r="C12" s="32">
        <v>34.43</v>
      </c>
      <c r="D12" s="33">
        <f t="shared" ref="D12:D21" si="0">ROUND($D$4*C12,1)</f>
        <v>578.79999999999995</v>
      </c>
      <c r="E12" s="34"/>
      <c r="F12" s="35"/>
      <c r="G12" s="36"/>
    </row>
    <row r="13" spans="1:7" ht="31.5" outlineLevel="1" x14ac:dyDescent="0.25">
      <c r="A13" s="30" t="s">
        <v>18</v>
      </c>
      <c r="B13" s="31" t="s">
        <v>19</v>
      </c>
      <c r="C13" s="32">
        <v>60.98</v>
      </c>
      <c r="D13" s="33">
        <f t="shared" si="0"/>
        <v>1025.0999999999999</v>
      </c>
      <c r="E13" s="34"/>
      <c r="F13" s="35"/>
      <c r="G13" s="36"/>
    </row>
    <row r="14" spans="1:7" ht="47.25" outlineLevel="1" x14ac:dyDescent="0.25">
      <c r="A14" s="30" t="s">
        <v>20</v>
      </c>
      <c r="B14" s="31" t="s">
        <v>21</v>
      </c>
      <c r="C14" s="32">
        <v>143.47</v>
      </c>
      <c r="D14" s="33">
        <f t="shared" si="0"/>
        <v>2411.6999999999998</v>
      </c>
      <c r="E14" s="34"/>
      <c r="F14" s="35"/>
      <c r="G14" s="36"/>
    </row>
    <row r="15" spans="1:7" ht="47.25" outlineLevel="1" x14ac:dyDescent="0.25">
      <c r="A15" s="30" t="s">
        <v>22</v>
      </c>
      <c r="B15" s="31" t="s">
        <v>23</v>
      </c>
      <c r="C15" s="32">
        <v>358.68</v>
      </c>
      <c r="D15" s="33">
        <f t="shared" si="0"/>
        <v>6029.4</v>
      </c>
      <c r="E15" s="34"/>
      <c r="F15" s="35"/>
      <c r="G15" s="36"/>
    </row>
    <row r="16" spans="1:7" ht="31.5" outlineLevel="1" x14ac:dyDescent="0.25">
      <c r="A16" s="30" t="s">
        <v>24</v>
      </c>
      <c r="B16" s="31" t="s">
        <v>25</v>
      </c>
      <c r="C16" s="32">
        <v>7.17</v>
      </c>
      <c r="D16" s="33">
        <f t="shared" si="0"/>
        <v>120.5</v>
      </c>
      <c r="E16" s="34"/>
      <c r="F16" s="35"/>
      <c r="G16" s="36"/>
    </row>
    <row r="17" spans="1:8" ht="31.5" outlineLevel="1" x14ac:dyDescent="0.25">
      <c r="A17" s="30" t="s">
        <v>26</v>
      </c>
      <c r="B17" s="31" t="s">
        <v>27</v>
      </c>
      <c r="C17" s="32">
        <v>34.43</v>
      </c>
      <c r="D17" s="33">
        <f t="shared" si="0"/>
        <v>578.79999999999995</v>
      </c>
      <c r="E17" s="34"/>
      <c r="F17" s="35"/>
      <c r="G17" s="36"/>
    </row>
    <row r="18" spans="1:8" ht="31.5" outlineLevel="1" x14ac:dyDescent="0.25">
      <c r="A18" s="30" t="s">
        <v>28</v>
      </c>
      <c r="B18" s="31" t="s">
        <v>29</v>
      </c>
      <c r="C18" s="32">
        <v>7.17</v>
      </c>
      <c r="D18" s="33">
        <f t="shared" si="0"/>
        <v>120.5</v>
      </c>
      <c r="E18" s="34"/>
      <c r="F18" s="35"/>
      <c r="G18" s="36"/>
    </row>
    <row r="19" spans="1:8" ht="31.5" outlineLevel="1" x14ac:dyDescent="0.25">
      <c r="A19" s="30" t="s">
        <v>30</v>
      </c>
      <c r="B19" s="31" t="s">
        <v>31</v>
      </c>
      <c r="C19" s="32">
        <v>7.17</v>
      </c>
      <c r="D19" s="33">
        <f t="shared" si="0"/>
        <v>120.5</v>
      </c>
      <c r="E19" s="34"/>
      <c r="F19" s="35"/>
      <c r="G19" s="36"/>
    </row>
    <row r="20" spans="1:8" ht="31.5" outlineLevel="1" x14ac:dyDescent="0.25">
      <c r="A20" s="30" t="s">
        <v>32</v>
      </c>
      <c r="B20" s="31" t="s">
        <v>33</v>
      </c>
      <c r="C20" s="32">
        <v>7.17</v>
      </c>
      <c r="D20" s="33">
        <f t="shared" si="0"/>
        <v>120.5</v>
      </c>
      <c r="E20" s="34"/>
      <c r="F20" s="35"/>
      <c r="G20" s="36"/>
    </row>
    <row r="21" spans="1:8" outlineLevel="1" x14ac:dyDescent="0.25">
      <c r="A21" s="30" t="s">
        <v>34</v>
      </c>
      <c r="B21" s="31" t="s">
        <v>35</v>
      </c>
      <c r="C21" s="32">
        <v>7.17</v>
      </c>
      <c r="D21" s="33">
        <f t="shared" si="0"/>
        <v>120.5</v>
      </c>
      <c r="E21" s="34"/>
      <c r="F21" s="35"/>
      <c r="G21" s="36"/>
    </row>
    <row r="22" spans="1:8" outlineLevel="1" x14ac:dyDescent="0.25"/>
    <row r="23" spans="1:8" x14ac:dyDescent="0.25">
      <c r="A23" s="23" t="s">
        <v>36</v>
      </c>
      <c r="B23" s="24"/>
      <c r="C23" s="24"/>
      <c r="D23" s="24"/>
      <c r="E23" s="25"/>
      <c r="F23" s="26"/>
    </row>
    <row r="24" spans="1:8" s="29" customFormat="1" ht="63" outlineLevel="1" x14ac:dyDescent="0.25">
      <c r="A24" s="28" t="s">
        <v>3</v>
      </c>
      <c r="B24" s="28" t="s">
        <v>4</v>
      </c>
      <c r="C24" s="28" t="s">
        <v>14</v>
      </c>
      <c r="D24" s="28" t="s">
        <v>224</v>
      </c>
      <c r="E24" s="28" t="s">
        <v>15</v>
      </c>
      <c r="F24" s="28" t="s">
        <v>225</v>
      </c>
      <c r="H24" s="27"/>
    </row>
    <row r="25" spans="1:8" ht="31.5" outlineLevel="1" x14ac:dyDescent="0.25">
      <c r="A25" s="30" t="s">
        <v>37</v>
      </c>
      <c r="B25" s="31" t="s">
        <v>38</v>
      </c>
      <c r="C25" s="38"/>
      <c r="D25" s="39"/>
      <c r="E25" s="32">
        <v>100</v>
      </c>
      <c r="F25" s="33">
        <f>ROUND($D$5*100,0)</f>
        <v>20351</v>
      </c>
    </row>
    <row r="26" spans="1:8" ht="31.5" outlineLevel="1" x14ac:dyDescent="0.25">
      <c r="A26" s="30" t="s">
        <v>37</v>
      </c>
      <c r="B26" s="31" t="s">
        <v>39</v>
      </c>
      <c r="C26" s="38"/>
      <c r="D26" s="39"/>
      <c r="E26" s="32">
        <v>600</v>
      </c>
      <c r="F26" s="33">
        <f>ROUND($D$5*600,0)</f>
        <v>122106</v>
      </c>
    </row>
    <row r="27" spans="1:8" outlineLevel="1" x14ac:dyDescent="0.25">
      <c r="A27" s="30" t="s">
        <v>40</v>
      </c>
      <c r="B27" s="31" t="s">
        <v>41</v>
      </c>
      <c r="C27" s="38"/>
      <c r="D27" s="39"/>
      <c r="E27" s="32">
        <v>10</v>
      </c>
      <c r="F27" s="33">
        <f>ROUND($D$5*10,0)</f>
        <v>2035</v>
      </c>
    </row>
    <row r="28" spans="1:8" outlineLevel="1" x14ac:dyDescent="0.25"/>
    <row r="29" spans="1:8" x14ac:dyDescent="0.25">
      <c r="A29" s="23" t="s">
        <v>42</v>
      </c>
      <c r="B29" s="24"/>
      <c r="C29" s="24"/>
      <c r="D29" s="24"/>
      <c r="E29" s="25"/>
      <c r="F29" s="26"/>
    </row>
    <row r="30" spans="1:8" s="29" customFormat="1" ht="63" outlineLevel="1" x14ac:dyDescent="0.25">
      <c r="A30" s="28" t="s">
        <v>3</v>
      </c>
      <c r="B30" s="28" t="s">
        <v>4</v>
      </c>
      <c r="C30" s="28" t="s">
        <v>14</v>
      </c>
      <c r="D30" s="28" t="s">
        <v>224</v>
      </c>
      <c r="E30" s="28" t="s">
        <v>15</v>
      </c>
      <c r="F30" s="28" t="s">
        <v>225</v>
      </c>
      <c r="G30" s="27"/>
      <c r="H30" s="27"/>
    </row>
    <row r="31" spans="1:8" ht="63" outlineLevel="1" x14ac:dyDescent="0.25">
      <c r="A31" s="30" t="s">
        <v>43</v>
      </c>
      <c r="B31" s="31" t="s">
        <v>44</v>
      </c>
      <c r="C31" s="38"/>
      <c r="D31" s="39"/>
      <c r="E31" s="40" t="s">
        <v>45</v>
      </c>
      <c r="F31" s="41">
        <f t="shared" ref="F31:F36" si="1">ROUND($D$5*120,0)</f>
        <v>24421</v>
      </c>
      <c r="G31" s="36"/>
    </row>
    <row r="32" spans="1:8" ht="63" outlineLevel="1" x14ac:dyDescent="0.25">
      <c r="A32" s="30" t="s">
        <v>46</v>
      </c>
      <c r="B32" s="31" t="s">
        <v>47</v>
      </c>
      <c r="C32" s="38"/>
      <c r="D32" s="39"/>
      <c r="E32" s="40" t="s">
        <v>45</v>
      </c>
      <c r="F32" s="41">
        <f t="shared" si="1"/>
        <v>24421</v>
      </c>
      <c r="G32" s="36"/>
    </row>
    <row r="33" spans="1:8" ht="63" outlineLevel="1" x14ac:dyDescent="0.25">
      <c r="A33" s="30" t="s">
        <v>48</v>
      </c>
      <c r="B33" s="31" t="s">
        <v>49</v>
      </c>
      <c r="C33" s="38"/>
      <c r="D33" s="39"/>
      <c r="E33" s="40" t="s">
        <v>45</v>
      </c>
      <c r="F33" s="41">
        <f t="shared" si="1"/>
        <v>24421</v>
      </c>
      <c r="G33" s="36"/>
    </row>
    <row r="34" spans="1:8" ht="63" outlineLevel="1" x14ac:dyDescent="0.25">
      <c r="A34" s="30" t="s">
        <v>50</v>
      </c>
      <c r="B34" s="31" t="s">
        <v>51</v>
      </c>
      <c r="C34" s="38"/>
      <c r="D34" s="39"/>
      <c r="E34" s="40" t="s">
        <v>45</v>
      </c>
      <c r="F34" s="41">
        <f t="shared" si="1"/>
        <v>24421</v>
      </c>
      <c r="G34" s="36"/>
    </row>
    <row r="35" spans="1:8" ht="63" outlineLevel="1" x14ac:dyDescent="0.25">
      <c r="A35" s="30" t="s">
        <v>52</v>
      </c>
      <c r="B35" s="31" t="s">
        <v>53</v>
      </c>
      <c r="C35" s="38"/>
      <c r="D35" s="39"/>
      <c r="E35" s="40" t="s">
        <v>45</v>
      </c>
      <c r="F35" s="41">
        <f t="shared" si="1"/>
        <v>24421</v>
      </c>
      <c r="G35" s="36"/>
    </row>
    <row r="36" spans="1:8" ht="63" outlineLevel="1" x14ac:dyDescent="0.25">
      <c r="A36" s="30" t="s">
        <v>54</v>
      </c>
      <c r="B36" s="31" t="s">
        <v>55</v>
      </c>
      <c r="C36" s="38"/>
      <c r="D36" s="39"/>
      <c r="E36" s="40" t="s">
        <v>45</v>
      </c>
      <c r="F36" s="41">
        <f t="shared" si="1"/>
        <v>24421</v>
      </c>
      <c r="G36" s="36"/>
    </row>
    <row r="37" spans="1:8" ht="78.75" outlineLevel="1" x14ac:dyDescent="0.25">
      <c r="A37" s="30" t="s">
        <v>56</v>
      </c>
      <c r="B37" s="31" t="s">
        <v>57</v>
      </c>
      <c r="C37" s="38"/>
      <c r="D37" s="39"/>
      <c r="E37" s="40" t="s">
        <v>58</v>
      </c>
      <c r="F37" s="41">
        <f>ROUND($D$5*30,0)</f>
        <v>6105</v>
      </c>
      <c r="G37" s="36"/>
    </row>
    <row r="38" spans="1:8" ht="63" outlineLevel="1" x14ac:dyDescent="0.25">
      <c r="A38" s="30" t="s">
        <v>59</v>
      </c>
      <c r="B38" s="31" t="s">
        <v>60</v>
      </c>
      <c r="C38" s="38"/>
      <c r="D38" s="39"/>
      <c r="E38" s="40" t="s">
        <v>45</v>
      </c>
      <c r="F38" s="41">
        <f>ROUND($D$5*120,0)</f>
        <v>24421</v>
      </c>
      <c r="G38" s="36"/>
    </row>
    <row r="39" spans="1:8" x14ac:dyDescent="0.25">
      <c r="A39" s="42"/>
      <c r="B39" s="43"/>
      <c r="C39" s="27"/>
      <c r="D39" s="44"/>
      <c r="E39" s="45"/>
      <c r="F39" s="46"/>
    </row>
    <row r="40" spans="1:8" x14ac:dyDescent="0.25">
      <c r="A40" s="1" t="s">
        <v>10</v>
      </c>
      <c r="B40" s="2"/>
      <c r="C40" s="2"/>
      <c r="D40" s="2"/>
      <c r="E40" s="3"/>
      <c r="F40" s="4"/>
    </row>
    <row r="41" spans="1:8" ht="15.75" customHeight="1" outlineLevel="1" x14ac:dyDescent="0.25">
      <c r="A41" s="109" t="s">
        <v>3</v>
      </c>
      <c r="B41" s="109" t="s">
        <v>4</v>
      </c>
      <c r="C41" s="110" t="s">
        <v>5</v>
      </c>
      <c r="D41" s="110"/>
      <c r="E41" s="110" t="s">
        <v>6</v>
      </c>
      <c r="F41" s="110"/>
    </row>
    <row r="42" spans="1:8" outlineLevel="1" x14ac:dyDescent="0.25">
      <c r="A42" s="109"/>
      <c r="B42" s="109"/>
      <c r="C42" s="5" t="s">
        <v>7</v>
      </c>
      <c r="D42" s="6" t="s">
        <v>8</v>
      </c>
      <c r="E42" s="5" t="s">
        <v>7</v>
      </c>
      <c r="F42" s="6" t="s">
        <v>8</v>
      </c>
    </row>
    <row r="43" spans="1:8" ht="137.65" customHeight="1" outlineLevel="1" x14ac:dyDescent="0.25">
      <c r="A43" s="8" t="s">
        <v>61</v>
      </c>
      <c r="B43" s="9" t="s">
        <v>62</v>
      </c>
      <c r="C43" s="10" t="s">
        <v>9</v>
      </c>
      <c r="D43" s="11" t="s">
        <v>9</v>
      </c>
      <c r="E43" s="7">
        <v>1000</v>
      </c>
      <c r="F43" s="12" t="s">
        <v>63</v>
      </c>
      <c r="H43" s="47" t="s">
        <v>64</v>
      </c>
    </row>
    <row r="44" spans="1:8" ht="141.75" customHeight="1" outlineLevel="1" x14ac:dyDescent="0.25">
      <c r="A44" s="8" t="s">
        <v>65</v>
      </c>
      <c r="B44" s="9" t="s">
        <v>66</v>
      </c>
      <c r="C44" s="10" t="s">
        <v>9</v>
      </c>
      <c r="D44" s="11" t="s">
        <v>9</v>
      </c>
      <c r="E44" s="7">
        <v>1000</v>
      </c>
      <c r="F44" s="12" t="s">
        <v>63</v>
      </c>
      <c r="H44" s="47" t="s">
        <v>64</v>
      </c>
    </row>
    <row r="45" spans="1:8" x14ac:dyDescent="0.25">
      <c r="A45" s="42"/>
      <c r="B45" s="43"/>
      <c r="C45" s="27"/>
      <c r="D45" s="44"/>
      <c r="E45" s="45"/>
      <c r="F45" s="46"/>
    </row>
    <row r="46" spans="1:8" x14ac:dyDescent="0.25">
      <c r="A46" s="23" t="s">
        <v>67</v>
      </c>
      <c r="B46" s="24"/>
      <c r="C46" s="24"/>
      <c r="D46" s="24"/>
      <c r="E46" s="25"/>
      <c r="F46" s="26"/>
    </row>
    <row r="47" spans="1:8" ht="43.5" customHeight="1" outlineLevel="1" x14ac:dyDescent="0.25">
      <c r="A47" s="97" t="s">
        <v>3</v>
      </c>
      <c r="B47" s="97" t="s">
        <v>4</v>
      </c>
      <c r="C47" s="100" t="s">
        <v>226</v>
      </c>
      <c r="D47" s="101"/>
      <c r="E47" s="100" t="s">
        <v>227</v>
      </c>
      <c r="F47" s="101"/>
    </row>
    <row r="48" spans="1:8" outlineLevel="1" x14ac:dyDescent="0.25">
      <c r="A48" s="98"/>
      <c r="B48" s="99"/>
      <c r="C48" s="48" t="s">
        <v>7</v>
      </c>
      <c r="D48" s="48" t="s">
        <v>8</v>
      </c>
      <c r="E48" s="48" t="s">
        <v>68</v>
      </c>
      <c r="F48" s="48" t="s">
        <v>8</v>
      </c>
    </row>
    <row r="49" spans="1:8" outlineLevel="1" x14ac:dyDescent="0.25">
      <c r="A49" s="102" t="s">
        <v>69</v>
      </c>
      <c r="B49" s="103"/>
      <c r="C49" s="104"/>
      <c r="D49" s="104"/>
      <c r="E49" s="104"/>
      <c r="F49" s="105"/>
    </row>
    <row r="50" spans="1:8" ht="31.5" outlineLevel="1" x14ac:dyDescent="0.25">
      <c r="A50" s="49" t="s">
        <v>70</v>
      </c>
      <c r="B50" s="50" t="s">
        <v>71</v>
      </c>
      <c r="C50" s="51"/>
      <c r="D50" s="52"/>
      <c r="E50" s="53"/>
      <c r="F50" s="54"/>
      <c r="H50" s="55"/>
    </row>
    <row r="51" spans="1:8" outlineLevel="1" x14ac:dyDescent="0.25">
      <c r="A51" s="56"/>
      <c r="B51" s="57" t="s">
        <v>72</v>
      </c>
      <c r="C51" s="51"/>
      <c r="D51" s="52"/>
      <c r="E51" s="51">
        <f>ROUND($D$5*F51,0)</f>
        <v>20351</v>
      </c>
      <c r="F51" s="54">
        <v>100</v>
      </c>
      <c r="H51" s="55"/>
    </row>
    <row r="52" spans="1:8" outlineLevel="1" x14ac:dyDescent="0.25">
      <c r="A52" s="56"/>
      <c r="B52" s="57" t="s">
        <v>73</v>
      </c>
      <c r="C52" s="51"/>
      <c r="D52" s="52"/>
      <c r="E52" s="51">
        <f>ROUND($D$5*F52,0)</f>
        <v>122106</v>
      </c>
      <c r="F52" s="54">
        <v>600</v>
      </c>
      <c r="H52" s="55"/>
    </row>
    <row r="53" spans="1:8" ht="31.5" outlineLevel="1" x14ac:dyDescent="0.25">
      <c r="A53" s="49" t="s">
        <v>74</v>
      </c>
      <c r="B53" s="58" t="s">
        <v>75</v>
      </c>
      <c r="C53" s="51"/>
      <c r="D53" s="52"/>
      <c r="E53" s="51"/>
      <c r="F53" s="54"/>
      <c r="H53" s="55"/>
    </row>
    <row r="54" spans="1:8" outlineLevel="1" x14ac:dyDescent="0.25">
      <c r="A54" s="56"/>
      <c r="B54" s="59" t="s">
        <v>72</v>
      </c>
      <c r="C54" s="51"/>
      <c r="D54" s="52"/>
      <c r="E54" s="51">
        <f>ROUND($D$5*F54,0)</f>
        <v>20351</v>
      </c>
      <c r="F54" s="54">
        <v>100</v>
      </c>
      <c r="H54" s="55"/>
    </row>
    <row r="55" spans="1:8" outlineLevel="1" x14ac:dyDescent="0.25">
      <c r="A55" s="56"/>
      <c r="B55" s="59" t="s">
        <v>73</v>
      </c>
      <c r="C55" s="51"/>
      <c r="D55" s="52"/>
      <c r="E55" s="51">
        <f>ROUND($D$5*F55,0)</f>
        <v>122106</v>
      </c>
      <c r="F55" s="54">
        <v>600</v>
      </c>
      <c r="H55" s="55"/>
    </row>
    <row r="56" spans="1:8" ht="31.5" outlineLevel="1" x14ac:dyDescent="0.25">
      <c r="A56" s="49">
        <v>38</v>
      </c>
      <c r="B56" s="58" t="s">
        <v>76</v>
      </c>
      <c r="C56" s="51"/>
      <c r="D56" s="52"/>
      <c r="E56" s="51"/>
      <c r="F56" s="54"/>
      <c r="H56" s="55"/>
    </row>
    <row r="57" spans="1:8" outlineLevel="1" x14ac:dyDescent="0.25">
      <c r="A57" s="56"/>
      <c r="B57" s="59" t="s">
        <v>72</v>
      </c>
      <c r="C57" s="51"/>
      <c r="D57" s="52"/>
      <c r="E57" s="51">
        <f>ROUND($D$5*F57,0)</f>
        <v>20351</v>
      </c>
      <c r="F57" s="54">
        <v>100</v>
      </c>
      <c r="H57" s="55"/>
    </row>
    <row r="58" spans="1:8" outlineLevel="1" x14ac:dyDescent="0.25">
      <c r="A58" s="56"/>
      <c r="B58" s="59" t="s">
        <v>73</v>
      </c>
      <c r="C58" s="51"/>
      <c r="D58" s="52"/>
      <c r="E58" s="51">
        <f>ROUND($D$5*F58,0)</f>
        <v>122106</v>
      </c>
      <c r="F58" s="54">
        <v>600</v>
      </c>
      <c r="H58" s="55"/>
    </row>
    <row r="59" spans="1:8" outlineLevel="1" x14ac:dyDescent="0.25">
      <c r="A59" s="49">
        <v>43</v>
      </c>
      <c r="B59" s="58" t="s">
        <v>77</v>
      </c>
      <c r="C59" s="51"/>
      <c r="D59" s="52"/>
      <c r="E59" s="51"/>
      <c r="F59" s="54"/>
      <c r="H59" s="55"/>
    </row>
    <row r="60" spans="1:8" outlineLevel="1" x14ac:dyDescent="0.25">
      <c r="A60" s="56"/>
      <c r="B60" s="59" t="s">
        <v>72</v>
      </c>
      <c r="C60" s="51"/>
      <c r="D60" s="52"/>
      <c r="E60" s="51">
        <f>ROUND($D$5*F60,0)</f>
        <v>81404</v>
      </c>
      <c r="F60" s="54">
        <v>400</v>
      </c>
      <c r="H60" s="55"/>
    </row>
    <row r="61" spans="1:8" outlineLevel="1" x14ac:dyDescent="0.25">
      <c r="A61" s="56"/>
      <c r="B61" s="59" t="s">
        <v>73</v>
      </c>
      <c r="C61" s="51"/>
      <c r="D61" s="52"/>
      <c r="E61" s="51">
        <f>ROUND($D$5*F61,0)</f>
        <v>488424</v>
      </c>
      <c r="F61" s="54">
        <v>2400</v>
      </c>
      <c r="H61" s="55"/>
    </row>
    <row r="62" spans="1:8" outlineLevel="1" x14ac:dyDescent="0.25">
      <c r="A62" s="49">
        <v>44</v>
      </c>
      <c r="B62" s="58" t="s">
        <v>78</v>
      </c>
      <c r="C62" s="51"/>
      <c r="D62" s="52"/>
      <c r="E62" s="51"/>
      <c r="F62" s="54"/>
      <c r="H62" s="55"/>
    </row>
    <row r="63" spans="1:8" outlineLevel="1" x14ac:dyDescent="0.25">
      <c r="A63" s="56"/>
      <c r="B63" s="59" t="s">
        <v>72</v>
      </c>
      <c r="C63" s="51"/>
      <c r="D63" s="52"/>
      <c r="E63" s="51">
        <f t="shared" ref="E63:E97" si="2">ROUND($D$5*F63,0)</f>
        <v>81404</v>
      </c>
      <c r="F63" s="54">
        <v>400</v>
      </c>
      <c r="H63" s="55"/>
    </row>
    <row r="64" spans="1:8" outlineLevel="1" x14ac:dyDescent="0.25">
      <c r="A64" s="60"/>
      <c r="B64" s="61" t="s">
        <v>73</v>
      </c>
      <c r="C64" s="51"/>
      <c r="D64" s="52"/>
      <c r="E64" s="51">
        <f t="shared" si="2"/>
        <v>488424</v>
      </c>
      <c r="F64" s="54">
        <v>2400</v>
      </c>
      <c r="H64" s="55"/>
    </row>
    <row r="65" spans="1:8" outlineLevel="1" x14ac:dyDescent="0.25">
      <c r="A65" s="62">
        <v>62</v>
      </c>
      <c r="B65" s="63" t="s">
        <v>79</v>
      </c>
      <c r="C65" s="51"/>
      <c r="D65" s="52"/>
      <c r="E65" s="51">
        <f t="shared" si="2"/>
        <v>4070</v>
      </c>
      <c r="F65" s="54">
        <v>20</v>
      </c>
      <c r="H65" s="55"/>
    </row>
    <row r="66" spans="1:8" outlineLevel="1" x14ac:dyDescent="0.25">
      <c r="A66" s="64">
        <v>63</v>
      </c>
      <c r="B66" s="65" t="s">
        <v>80</v>
      </c>
      <c r="C66" s="51">
        <f>ROUND($D$5*D66,0)</f>
        <v>1526</v>
      </c>
      <c r="D66" s="66">
        <v>7.5</v>
      </c>
      <c r="E66" s="51">
        <f t="shared" si="2"/>
        <v>6105</v>
      </c>
      <c r="F66" s="54">
        <v>30</v>
      </c>
      <c r="H66" s="55"/>
    </row>
    <row r="67" spans="1:8" outlineLevel="1" x14ac:dyDescent="0.25">
      <c r="A67" s="64">
        <v>64</v>
      </c>
      <c r="B67" s="65" t="s">
        <v>81</v>
      </c>
      <c r="C67" s="51"/>
      <c r="D67" s="52"/>
      <c r="E67" s="51">
        <f t="shared" si="2"/>
        <v>8140</v>
      </c>
      <c r="F67" s="54">
        <v>40</v>
      </c>
      <c r="H67" s="55"/>
    </row>
    <row r="68" spans="1:8" outlineLevel="1" x14ac:dyDescent="0.25">
      <c r="A68" s="64">
        <v>65</v>
      </c>
      <c r="B68" s="65" t="s">
        <v>82</v>
      </c>
      <c r="C68" s="51">
        <f>ROUND($D$5*D68,0)</f>
        <v>1018</v>
      </c>
      <c r="D68" s="52">
        <v>5</v>
      </c>
      <c r="E68" s="51">
        <f t="shared" si="2"/>
        <v>4070</v>
      </c>
      <c r="F68" s="54">
        <v>20</v>
      </c>
      <c r="H68" s="55"/>
    </row>
    <row r="69" spans="1:8" outlineLevel="1" x14ac:dyDescent="0.25">
      <c r="A69" s="64">
        <v>66</v>
      </c>
      <c r="B69" s="65" t="s">
        <v>83</v>
      </c>
      <c r="C69" s="51">
        <f>ROUND($D$5*D69,0)</f>
        <v>407</v>
      </c>
      <c r="D69" s="52">
        <v>2</v>
      </c>
      <c r="E69" s="51">
        <f t="shared" si="2"/>
        <v>4070</v>
      </c>
      <c r="F69" s="54">
        <v>20</v>
      </c>
      <c r="H69" s="55"/>
    </row>
    <row r="70" spans="1:8" outlineLevel="1" x14ac:dyDescent="0.25">
      <c r="A70" s="64" t="s">
        <v>11</v>
      </c>
      <c r="B70" s="65" t="s">
        <v>84</v>
      </c>
      <c r="C70" s="51">
        <f>ROUND($D$5*D70,0)</f>
        <v>407</v>
      </c>
      <c r="D70" s="52">
        <v>2</v>
      </c>
      <c r="E70" s="51">
        <f t="shared" si="2"/>
        <v>2035</v>
      </c>
      <c r="F70" s="54">
        <v>10</v>
      </c>
      <c r="H70" s="55"/>
    </row>
    <row r="71" spans="1:8" ht="31.5" outlineLevel="1" x14ac:dyDescent="0.25">
      <c r="A71" s="64" t="s">
        <v>85</v>
      </c>
      <c r="B71" s="50" t="s">
        <v>86</v>
      </c>
      <c r="C71" s="51"/>
      <c r="D71" s="52"/>
      <c r="E71" s="51">
        <f t="shared" si="2"/>
        <v>12211</v>
      </c>
      <c r="F71" s="54">
        <v>60</v>
      </c>
      <c r="H71" s="55"/>
    </row>
    <row r="72" spans="1:8" outlineLevel="1" x14ac:dyDescent="0.25">
      <c r="A72" s="67" t="s">
        <v>87</v>
      </c>
      <c r="B72" s="65" t="s">
        <v>88</v>
      </c>
      <c r="C72" s="51">
        <f>ROUND($D$5*D72,0)</f>
        <v>407</v>
      </c>
      <c r="D72" s="52">
        <v>2</v>
      </c>
      <c r="E72" s="51">
        <f t="shared" si="2"/>
        <v>4070</v>
      </c>
      <c r="F72" s="54">
        <v>20</v>
      </c>
      <c r="H72" s="55"/>
    </row>
    <row r="73" spans="1:8" ht="31.5" outlineLevel="1" x14ac:dyDescent="0.25">
      <c r="A73" s="67" t="s">
        <v>89</v>
      </c>
      <c r="B73" s="65" t="s">
        <v>90</v>
      </c>
      <c r="C73" s="51">
        <f>ROUND($D$5*D73,0)</f>
        <v>407</v>
      </c>
      <c r="D73" s="52">
        <v>2</v>
      </c>
      <c r="E73" s="51">
        <f t="shared" si="2"/>
        <v>4070</v>
      </c>
      <c r="F73" s="54">
        <v>20</v>
      </c>
      <c r="H73" s="55"/>
    </row>
    <row r="74" spans="1:8" outlineLevel="1" x14ac:dyDescent="0.25">
      <c r="A74" s="67">
        <v>68</v>
      </c>
      <c r="B74" s="65" t="s">
        <v>91</v>
      </c>
      <c r="C74" s="51">
        <f>ROUND($D$5*D74,0)</f>
        <v>407</v>
      </c>
      <c r="D74" s="52">
        <v>2</v>
      </c>
      <c r="E74" s="51">
        <f t="shared" si="2"/>
        <v>4070</v>
      </c>
      <c r="F74" s="54">
        <v>20</v>
      </c>
      <c r="H74" s="55"/>
    </row>
    <row r="75" spans="1:8" outlineLevel="1" x14ac:dyDescent="0.25">
      <c r="A75" s="64">
        <v>69</v>
      </c>
      <c r="B75" s="65" t="s">
        <v>92</v>
      </c>
      <c r="C75" s="51">
        <f>ROUND($D$5*D75,0)</f>
        <v>407</v>
      </c>
      <c r="D75" s="52">
        <v>2</v>
      </c>
      <c r="E75" s="51">
        <f t="shared" si="2"/>
        <v>4070</v>
      </c>
      <c r="F75" s="54">
        <v>20</v>
      </c>
      <c r="H75" s="55"/>
    </row>
    <row r="76" spans="1:8" outlineLevel="1" x14ac:dyDescent="0.25">
      <c r="A76" s="64">
        <v>70</v>
      </c>
      <c r="B76" s="65" t="s">
        <v>93</v>
      </c>
      <c r="C76" s="51">
        <f>ROUND($D$5*D76,0)</f>
        <v>407</v>
      </c>
      <c r="D76" s="52">
        <v>2</v>
      </c>
      <c r="E76" s="51">
        <f t="shared" si="2"/>
        <v>4070</v>
      </c>
      <c r="F76" s="54">
        <v>20</v>
      </c>
      <c r="H76" s="55"/>
    </row>
    <row r="77" spans="1:8" outlineLevel="1" x14ac:dyDescent="0.25">
      <c r="A77" s="64">
        <v>71</v>
      </c>
      <c r="B77" s="65" t="s">
        <v>94</v>
      </c>
      <c r="C77" s="51"/>
      <c r="D77" s="52"/>
      <c r="E77" s="51">
        <f t="shared" si="2"/>
        <v>2035</v>
      </c>
      <c r="F77" s="54">
        <v>10</v>
      </c>
      <c r="H77" s="55"/>
    </row>
    <row r="78" spans="1:8" outlineLevel="1" x14ac:dyDescent="0.25">
      <c r="A78" s="64">
        <v>72</v>
      </c>
      <c r="B78" s="65" t="s">
        <v>95</v>
      </c>
      <c r="C78" s="51"/>
      <c r="D78" s="52"/>
      <c r="E78" s="51">
        <f t="shared" si="2"/>
        <v>2035</v>
      </c>
      <c r="F78" s="54">
        <v>10</v>
      </c>
      <c r="H78" s="55"/>
    </row>
    <row r="79" spans="1:8" outlineLevel="1" x14ac:dyDescent="0.25">
      <c r="A79" s="64">
        <v>73</v>
      </c>
      <c r="B79" s="65" t="s">
        <v>96</v>
      </c>
      <c r="C79" s="51"/>
      <c r="D79" s="52"/>
      <c r="E79" s="51">
        <f t="shared" si="2"/>
        <v>2035</v>
      </c>
      <c r="F79" s="54">
        <v>10</v>
      </c>
      <c r="H79" s="55"/>
    </row>
    <row r="80" spans="1:8" outlineLevel="1" x14ac:dyDescent="0.25">
      <c r="A80" s="64">
        <v>74</v>
      </c>
      <c r="B80" s="50" t="s">
        <v>97</v>
      </c>
      <c r="C80" s="51">
        <f>ROUND($D$5*D80,0)</f>
        <v>204</v>
      </c>
      <c r="D80" s="52">
        <v>1</v>
      </c>
      <c r="E80" s="51">
        <f t="shared" si="2"/>
        <v>2035</v>
      </c>
      <c r="F80" s="54">
        <v>10</v>
      </c>
      <c r="H80" s="55"/>
    </row>
    <row r="81" spans="1:8" outlineLevel="1" x14ac:dyDescent="0.25">
      <c r="A81" s="67" t="s">
        <v>98</v>
      </c>
      <c r="B81" s="65" t="s">
        <v>99</v>
      </c>
      <c r="C81" s="51">
        <f>ROUND($D$5*D81,0)</f>
        <v>407</v>
      </c>
      <c r="D81" s="52">
        <v>2</v>
      </c>
      <c r="E81" s="51">
        <f t="shared" si="2"/>
        <v>4070</v>
      </c>
      <c r="F81" s="54">
        <v>20</v>
      </c>
      <c r="H81" s="55"/>
    </row>
    <row r="82" spans="1:8" outlineLevel="1" x14ac:dyDescent="0.25">
      <c r="A82" s="67">
        <v>77</v>
      </c>
      <c r="B82" s="65" t="s">
        <v>100</v>
      </c>
      <c r="C82" s="51"/>
      <c r="D82" s="52"/>
      <c r="E82" s="51">
        <f t="shared" si="2"/>
        <v>4070</v>
      </c>
      <c r="F82" s="54">
        <v>20</v>
      </c>
      <c r="H82" s="55"/>
    </row>
    <row r="83" spans="1:8" outlineLevel="1" x14ac:dyDescent="0.25">
      <c r="A83" s="67">
        <v>78</v>
      </c>
      <c r="B83" s="65" t="s">
        <v>101</v>
      </c>
      <c r="C83" s="51"/>
      <c r="D83" s="52"/>
      <c r="E83" s="51">
        <f t="shared" si="2"/>
        <v>1018</v>
      </c>
      <c r="F83" s="54">
        <v>5</v>
      </c>
      <c r="H83" s="55"/>
    </row>
    <row r="84" spans="1:8" outlineLevel="1" x14ac:dyDescent="0.25">
      <c r="A84" s="64" t="s">
        <v>102</v>
      </c>
      <c r="B84" s="65" t="s">
        <v>103</v>
      </c>
      <c r="C84" s="51">
        <f>ROUND($D$5*D84,0)</f>
        <v>407</v>
      </c>
      <c r="D84" s="52">
        <v>2</v>
      </c>
      <c r="E84" s="51">
        <f t="shared" si="2"/>
        <v>4070</v>
      </c>
      <c r="F84" s="54">
        <v>20</v>
      </c>
      <c r="H84" s="55"/>
    </row>
    <row r="85" spans="1:8" ht="31.5" outlineLevel="1" x14ac:dyDescent="0.25">
      <c r="A85" s="64" t="s">
        <v>104</v>
      </c>
      <c r="B85" s="65" t="s">
        <v>105</v>
      </c>
      <c r="C85" s="51">
        <f>ROUND($D$5*D85,0)</f>
        <v>407</v>
      </c>
      <c r="D85" s="52">
        <v>2</v>
      </c>
      <c r="E85" s="51">
        <f t="shared" si="2"/>
        <v>4070</v>
      </c>
      <c r="F85" s="54">
        <v>20</v>
      </c>
      <c r="H85" s="55"/>
    </row>
    <row r="86" spans="1:8" outlineLevel="1" x14ac:dyDescent="0.25">
      <c r="A86" s="64" t="s">
        <v>106</v>
      </c>
      <c r="B86" s="65" t="s">
        <v>107</v>
      </c>
      <c r="C86" s="51">
        <f>ROUND($D$5*D86,0)</f>
        <v>407</v>
      </c>
      <c r="D86" s="52">
        <v>2</v>
      </c>
      <c r="E86" s="51">
        <f t="shared" si="2"/>
        <v>4070</v>
      </c>
      <c r="F86" s="54">
        <v>20</v>
      </c>
      <c r="H86" s="55"/>
    </row>
    <row r="87" spans="1:8" ht="31.5" outlineLevel="1" x14ac:dyDescent="0.25">
      <c r="A87" s="64" t="s">
        <v>108</v>
      </c>
      <c r="B87" s="65" t="s">
        <v>109</v>
      </c>
      <c r="C87" s="51"/>
      <c r="D87" s="52"/>
      <c r="E87" s="51">
        <f t="shared" si="2"/>
        <v>12211</v>
      </c>
      <c r="F87" s="54">
        <v>60</v>
      </c>
      <c r="H87" s="55"/>
    </row>
    <row r="88" spans="1:8" outlineLevel="1" x14ac:dyDescent="0.25">
      <c r="A88" s="64" t="s">
        <v>110</v>
      </c>
      <c r="B88" s="65" t="s">
        <v>111</v>
      </c>
      <c r="C88" s="51"/>
      <c r="D88" s="52"/>
      <c r="E88" s="51">
        <f t="shared" si="2"/>
        <v>12211</v>
      </c>
      <c r="F88" s="54">
        <v>60</v>
      </c>
      <c r="H88" s="55"/>
    </row>
    <row r="89" spans="1:8" outlineLevel="1" x14ac:dyDescent="0.25">
      <c r="A89" s="67" t="s">
        <v>112</v>
      </c>
      <c r="B89" s="65" t="s">
        <v>113</v>
      </c>
      <c r="C89" s="51"/>
      <c r="D89" s="52"/>
      <c r="E89" s="51">
        <f t="shared" si="2"/>
        <v>1018</v>
      </c>
      <c r="F89" s="54">
        <v>5</v>
      </c>
      <c r="H89" s="55"/>
    </row>
    <row r="90" spans="1:8" outlineLevel="1" x14ac:dyDescent="0.25">
      <c r="A90" s="67" t="s">
        <v>114</v>
      </c>
      <c r="B90" s="65" t="s">
        <v>115</v>
      </c>
      <c r="C90" s="51">
        <f>ROUND($D$5*D90,0)</f>
        <v>204</v>
      </c>
      <c r="D90" s="52">
        <v>1</v>
      </c>
      <c r="E90" s="51">
        <f t="shared" si="2"/>
        <v>1018</v>
      </c>
      <c r="F90" s="54">
        <v>5</v>
      </c>
      <c r="H90" s="55"/>
    </row>
    <row r="91" spans="1:8" outlineLevel="1" x14ac:dyDescent="0.25">
      <c r="A91" s="67" t="s">
        <v>116</v>
      </c>
      <c r="B91" s="65" t="s">
        <v>117</v>
      </c>
      <c r="C91" s="51">
        <f>ROUND($D$5*D91,0)</f>
        <v>204</v>
      </c>
      <c r="D91" s="52">
        <v>1</v>
      </c>
      <c r="E91" s="51">
        <f t="shared" si="2"/>
        <v>1018</v>
      </c>
      <c r="F91" s="54">
        <v>5</v>
      </c>
      <c r="H91" s="55"/>
    </row>
    <row r="92" spans="1:8" outlineLevel="1" x14ac:dyDescent="0.25">
      <c r="A92" s="67" t="s">
        <v>118</v>
      </c>
      <c r="B92" s="65" t="s">
        <v>119</v>
      </c>
      <c r="C92" s="51"/>
      <c r="D92" s="52"/>
      <c r="E92" s="51">
        <f t="shared" si="2"/>
        <v>10176</v>
      </c>
      <c r="F92" s="54">
        <v>50</v>
      </c>
      <c r="H92" s="55"/>
    </row>
    <row r="93" spans="1:8" outlineLevel="1" x14ac:dyDescent="0.25">
      <c r="A93" s="67" t="s">
        <v>120</v>
      </c>
      <c r="B93" s="65" t="s">
        <v>121</v>
      </c>
      <c r="C93" s="51"/>
      <c r="D93" s="52"/>
      <c r="E93" s="51">
        <f t="shared" si="2"/>
        <v>2035</v>
      </c>
      <c r="F93" s="54">
        <v>10</v>
      </c>
      <c r="H93" s="55"/>
    </row>
    <row r="94" spans="1:8" ht="31.5" outlineLevel="1" x14ac:dyDescent="0.25">
      <c r="A94" s="64" t="s">
        <v>122</v>
      </c>
      <c r="B94" s="65" t="s">
        <v>123</v>
      </c>
      <c r="C94" s="51"/>
      <c r="D94" s="52"/>
      <c r="E94" s="51">
        <f t="shared" si="2"/>
        <v>2035</v>
      </c>
      <c r="F94" s="54">
        <v>10</v>
      </c>
      <c r="H94" s="55"/>
    </row>
    <row r="95" spans="1:8" ht="31.5" outlineLevel="1" x14ac:dyDescent="0.25">
      <c r="A95" s="64">
        <v>105</v>
      </c>
      <c r="B95" s="65" t="s">
        <v>124</v>
      </c>
      <c r="C95" s="51"/>
      <c r="D95" s="52"/>
      <c r="E95" s="51">
        <f t="shared" si="2"/>
        <v>4070</v>
      </c>
      <c r="F95" s="54">
        <v>20</v>
      </c>
      <c r="H95" s="55"/>
    </row>
    <row r="96" spans="1:8" ht="31.5" outlineLevel="1" x14ac:dyDescent="0.25">
      <c r="A96" s="64" t="s">
        <v>125</v>
      </c>
      <c r="B96" s="65" t="s">
        <v>126</v>
      </c>
      <c r="C96" s="51"/>
      <c r="D96" s="52"/>
      <c r="E96" s="51">
        <f t="shared" si="2"/>
        <v>4070</v>
      </c>
      <c r="F96" s="54">
        <v>20</v>
      </c>
      <c r="H96" s="55"/>
    </row>
    <row r="97" spans="1:8" ht="31.5" outlineLevel="1" x14ac:dyDescent="0.25">
      <c r="A97" s="64" t="s">
        <v>127</v>
      </c>
      <c r="B97" s="50" t="s">
        <v>128</v>
      </c>
      <c r="C97" s="51"/>
      <c r="D97" s="52"/>
      <c r="E97" s="51">
        <f t="shared" si="2"/>
        <v>4070</v>
      </c>
      <c r="F97" s="54">
        <v>20</v>
      </c>
      <c r="H97" s="55"/>
    </row>
    <row r="98" spans="1:8" outlineLevel="1" x14ac:dyDescent="0.25">
      <c r="A98" s="49">
        <v>117</v>
      </c>
      <c r="B98" s="58" t="s">
        <v>129</v>
      </c>
      <c r="C98" s="51"/>
      <c r="D98" s="52"/>
      <c r="E98" s="51"/>
      <c r="F98" s="54"/>
      <c r="H98" s="55"/>
    </row>
    <row r="99" spans="1:8" outlineLevel="1" x14ac:dyDescent="0.25">
      <c r="A99" s="56"/>
      <c r="B99" s="59" t="s">
        <v>72</v>
      </c>
      <c r="C99" s="51"/>
      <c r="D99" s="52"/>
      <c r="E99" s="51">
        <f>ROUND($D$5*F99,0)</f>
        <v>81404</v>
      </c>
      <c r="F99" s="54">
        <v>400</v>
      </c>
      <c r="H99" s="55"/>
    </row>
    <row r="100" spans="1:8" outlineLevel="1" x14ac:dyDescent="0.25">
      <c r="A100" s="60"/>
      <c r="B100" s="61" t="s">
        <v>73</v>
      </c>
      <c r="C100" s="51"/>
      <c r="D100" s="52"/>
      <c r="E100" s="51">
        <f>ROUND($D$5*F100,0)</f>
        <v>488424</v>
      </c>
      <c r="F100" s="54">
        <v>2400</v>
      </c>
      <c r="H100" s="55"/>
    </row>
    <row r="101" spans="1:8" outlineLevel="1" x14ac:dyDescent="0.25">
      <c r="A101" s="49">
        <v>125</v>
      </c>
      <c r="B101" s="58" t="s">
        <v>130</v>
      </c>
      <c r="C101" s="51"/>
      <c r="D101" s="52"/>
      <c r="E101" s="51"/>
      <c r="F101" s="54"/>
      <c r="H101" s="55"/>
    </row>
    <row r="102" spans="1:8" outlineLevel="1" x14ac:dyDescent="0.25">
      <c r="A102" s="56"/>
      <c r="B102" s="59" t="s">
        <v>72</v>
      </c>
      <c r="C102" s="51"/>
      <c r="D102" s="52"/>
      <c r="E102" s="51">
        <f>ROUND($D$5*F102,0)</f>
        <v>81404</v>
      </c>
      <c r="F102" s="54">
        <v>400</v>
      </c>
      <c r="H102" s="55"/>
    </row>
    <row r="103" spans="1:8" outlineLevel="1" x14ac:dyDescent="0.25">
      <c r="A103" s="60"/>
      <c r="B103" s="61" t="s">
        <v>73</v>
      </c>
      <c r="C103" s="51"/>
      <c r="D103" s="52"/>
      <c r="E103" s="51">
        <f>ROUND($D$5*F103,0)</f>
        <v>488424</v>
      </c>
      <c r="F103" s="54">
        <v>2400</v>
      </c>
      <c r="H103" s="55"/>
    </row>
    <row r="104" spans="1:8" ht="31.5" outlineLevel="1" x14ac:dyDescent="0.25">
      <c r="A104" s="64" t="s">
        <v>131</v>
      </c>
      <c r="B104" s="65" t="s">
        <v>132</v>
      </c>
      <c r="C104" s="51"/>
      <c r="D104" s="52"/>
      <c r="E104" s="51">
        <f>ROUND($D$5*F104,0)</f>
        <v>12211</v>
      </c>
      <c r="F104" s="54">
        <v>60</v>
      </c>
      <c r="H104" s="55"/>
    </row>
    <row r="105" spans="1:8" ht="31.5" outlineLevel="1" x14ac:dyDescent="0.25">
      <c r="A105" s="64" t="s">
        <v>133</v>
      </c>
      <c r="B105" s="65" t="s">
        <v>134</v>
      </c>
      <c r="C105" s="51"/>
      <c r="D105" s="52"/>
      <c r="E105" s="51">
        <f>ROUND($D$5*F105,0)</f>
        <v>12211</v>
      </c>
      <c r="F105" s="54">
        <v>60</v>
      </c>
      <c r="H105" s="55"/>
    </row>
    <row r="106" spans="1:8" ht="31.5" outlineLevel="1" x14ac:dyDescent="0.25">
      <c r="A106" s="64">
        <v>150</v>
      </c>
      <c r="B106" s="50" t="s">
        <v>135</v>
      </c>
      <c r="C106" s="51"/>
      <c r="D106" s="52"/>
      <c r="E106" s="51">
        <f>ROUND($D$5*F106,0)</f>
        <v>12211</v>
      </c>
      <c r="F106" s="54">
        <v>60</v>
      </c>
      <c r="H106" s="55"/>
    </row>
    <row r="107" spans="1:8" ht="31.5" outlineLevel="1" x14ac:dyDescent="0.25">
      <c r="A107" s="49" t="s">
        <v>136</v>
      </c>
      <c r="B107" s="58" t="s">
        <v>137</v>
      </c>
      <c r="C107" s="51"/>
      <c r="D107" s="52"/>
      <c r="E107" s="51"/>
      <c r="F107" s="54"/>
      <c r="H107" s="55"/>
    </row>
    <row r="108" spans="1:8" outlineLevel="1" x14ac:dyDescent="0.25">
      <c r="A108" s="56"/>
      <c r="B108" s="59" t="s">
        <v>72</v>
      </c>
      <c r="C108" s="51"/>
      <c r="D108" s="52"/>
      <c r="E108" s="51">
        <f>ROUND($D$5*F108,0)</f>
        <v>122106</v>
      </c>
      <c r="F108" s="54">
        <v>600</v>
      </c>
      <c r="H108" s="55"/>
    </row>
    <row r="109" spans="1:8" outlineLevel="1" x14ac:dyDescent="0.25">
      <c r="A109" s="60"/>
      <c r="B109" s="61" t="s">
        <v>73</v>
      </c>
      <c r="C109" s="51"/>
      <c r="D109" s="52"/>
      <c r="E109" s="51">
        <f>ROUND($D$5*F109,0)</f>
        <v>610530</v>
      </c>
      <c r="F109" s="54">
        <v>3000</v>
      </c>
      <c r="H109" s="55"/>
    </row>
    <row r="110" spans="1:8" outlineLevel="1" x14ac:dyDescent="0.25">
      <c r="A110" s="49" t="s">
        <v>138</v>
      </c>
      <c r="B110" s="58" t="s">
        <v>139</v>
      </c>
      <c r="C110" s="51"/>
      <c r="D110" s="52"/>
      <c r="E110" s="51"/>
      <c r="F110" s="54"/>
      <c r="H110" s="55"/>
    </row>
    <row r="111" spans="1:8" outlineLevel="1" x14ac:dyDescent="0.25">
      <c r="A111" s="56"/>
      <c r="B111" s="59" t="s">
        <v>72</v>
      </c>
      <c r="C111" s="51"/>
      <c r="D111" s="52"/>
      <c r="E111" s="51">
        <f>ROUND($D$5*F111,0)</f>
        <v>122106</v>
      </c>
      <c r="F111" s="54">
        <v>600</v>
      </c>
      <c r="H111" s="55"/>
    </row>
    <row r="112" spans="1:8" outlineLevel="1" x14ac:dyDescent="0.25">
      <c r="A112" s="60"/>
      <c r="B112" s="61" t="s">
        <v>73</v>
      </c>
      <c r="C112" s="51"/>
      <c r="D112" s="52"/>
      <c r="E112" s="51">
        <f>ROUND($D$5*F112,0)</f>
        <v>610530</v>
      </c>
      <c r="F112" s="54">
        <v>3000</v>
      </c>
      <c r="H112" s="55"/>
    </row>
    <row r="113" spans="1:8" outlineLevel="1" x14ac:dyDescent="0.25">
      <c r="A113" s="49" t="s">
        <v>140</v>
      </c>
      <c r="B113" s="58" t="s">
        <v>141</v>
      </c>
      <c r="C113" s="51"/>
      <c r="D113" s="52"/>
      <c r="E113" s="51"/>
      <c r="F113" s="54"/>
      <c r="H113" s="55"/>
    </row>
    <row r="114" spans="1:8" outlineLevel="1" x14ac:dyDescent="0.25">
      <c r="A114" s="56"/>
      <c r="B114" s="59" t="s">
        <v>72</v>
      </c>
      <c r="C114" s="51"/>
      <c r="D114" s="52"/>
      <c r="E114" s="51">
        <f>ROUND($D$5*F114,0)</f>
        <v>122106</v>
      </c>
      <c r="F114" s="54">
        <v>600</v>
      </c>
      <c r="H114" s="55"/>
    </row>
    <row r="115" spans="1:8" outlineLevel="1" x14ac:dyDescent="0.25">
      <c r="A115" s="60"/>
      <c r="B115" s="61" t="s">
        <v>73</v>
      </c>
      <c r="C115" s="51"/>
      <c r="D115" s="68"/>
      <c r="E115" s="51">
        <f>ROUND($D$5*F115,0)</f>
        <v>610530</v>
      </c>
      <c r="F115" s="54">
        <v>3000</v>
      </c>
      <c r="H115" s="55"/>
    </row>
    <row r="116" spans="1:8" ht="31.5" outlineLevel="1" x14ac:dyDescent="0.25">
      <c r="A116" s="64" t="s">
        <v>142</v>
      </c>
      <c r="B116" s="50" t="s">
        <v>143</v>
      </c>
      <c r="C116" s="51"/>
      <c r="D116" s="52"/>
      <c r="E116" s="51"/>
      <c r="F116" s="54"/>
      <c r="H116" s="55"/>
    </row>
    <row r="117" spans="1:8" outlineLevel="1" x14ac:dyDescent="0.25">
      <c r="A117" s="62"/>
      <c r="B117" s="57" t="s">
        <v>72</v>
      </c>
      <c r="C117" s="51"/>
      <c r="D117" s="52"/>
      <c r="E117" s="51">
        <f>ROUND($D$5*F117,0)</f>
        <v>122106</v>
      </c>
      <c r="F117" s="54">
        <v>600</v>
      </c>
      <c r="H117" s="55"/>
    </row>
    <row r="118" spans="1:8" outlineLevel="1" x14ac:dyDescent="0.25">
      <c r="A118" s="69"/>
      <c r="B118" s="70" t="s">
        <v>73</v>
      </c>
      <c r="C118" s="51"/>
      <c r="D118" s="52"/>
      <c r="E118" s="51">
        <f>ROUND($D$5*F118,0)</f>
        <v>610530</v>
      </c>
      <c r="F118" s="54">
        <v>3000</v>
      </c>
      <c r="H118" s="55"/>
    </row>
    <row r="119" spans="1:8" ht="47.25" outlineLevel="1" x14ac:dyDescent="0.25">
      <c r="A119" s="49" t="s">
        <v>144</v>
      </c>
      <c r="B119" s="71" t="s">
        <v>145</v>
      </c>
      <c r="C119" s="51"/>
      <c r="D119" s="52"/>
      <c r="E119" s="51"/>
      <c r="F119" s="54"/>
      <c r="H119" s="55"/>
    </row>
    <row r="120" spans="1:8" outlineLevel="1" x14ac:dyDescent="0.25">
      <c r="A120" s="56"/>
      <c r="B120" s="59" t="s">
        <v>72</v>
      </c>
      <c r="C120" s="51"/>
      <c r="D120" s="52"/>
      <c r="E120" s="51">
        <f>ROUND($D$5*F120,0)</f>
        <v>122106</v>
      </c>
      <c r="F120" s="54">
        <v>600</v>
      </c>
      <c r="H120" s="55"/>
    </row>
    <row r="121" spans="1:8" outlineLevel="1" x14ac:dyDescent="0.25">
      <c r="A121" s="60"/>
      <c r="B121" s="61" t="s">
        <v>73</v>
      </c>
      <c r="C121" s="51"/>
      <c r="D121" s="52"/>
      <c r="E121" s="51">
        <f>ROUND($D$5*F121,0)</f>
        <v>610530</v>
      </c>
      <c r="F121" s="54">
        <v>3000</v>
      </c>
      <c r="H121" s="55"/>
    </row>
    <row r="122" spans="1:8" ht="31.5" outlineLevel="1" x14ac:dyDescent="0.25">
      <c r="A122" s="49" t="s">
        <v>146</v>
      </c>
      <c r="B122" s="58" t="s">
        <v>147</v>
      </c>
      <c r="C122" s="51"/>
      <c r="D122" s="52"/>
      <c r="E122" s="51"/>
      <c r="F122" s="54"/>
      <c r="H122" s="55"/>
    </row>
    <row r="123" spans="1:8" outlineLevel="1" x14ac:dyDescent="0.25">
      <c r="A123" s="56"/>
      <c r="B123" s="59" t="s">
        <v>72</v>
      </c>
      <c r="C123" s="51"/>
      <c r="D123" s="52"/>
      <c r="E123" s="51">
        <f>ROUND($D$5*F123,0)</f>
        <v>122106</v>
      </c>
      <c r="F123" s="54">
        <v>600</v>
      </c>
      <c r="H123" s="55"/>
    </row>
    <row r="124" spans="1:8" outlineLevel="1" x14ac:dyDescent="0.25">
      <c r="A124" s="60"/>
      <c r="B124" s="61" t="s">
        <v>73</v>
      </c>
      <c r="C124" s="51"/>
      <c r="D124" s="52"/>
      <c r="E124" s="51">
        <f>ROUND($D$5*F124,0)</f>
        <v>610530</v>
      </c>
      <c r="F124" s="54">
        <v>3000</v>
      </c>
      <c r="H124" s="55"/>
    </row>
    <row r="125" spans="1:8" outlineLevel="1" x14ac:dyDescent="0.25">
      <c r="A125" s="49" t="s">
        <v>148</v>
      </c>
      <c r="B125" s="58" t="s">
        <v>149</v>
      </c>
      <c r="C125" s="51"/>
      <c r="D125" s="52"/>
      <c r="E125" s="51"/>
      <c r="F125" s="54"/>
      <c r="H125" s="55"/>
    </row>
    <row r="126" spans="1:8" outlineLevel="1" x14ac:dyDescent="0.25">
      <c r="A126" s="56"/>
      <c r="B126" s="59" t="s">
        <v>72</v>
      </c>
      <c r="C126" s="51"/>
      <c r="D126" s="52"/>
      <c r="E126" s="51">
        <f>ROUND($D$5*F126,0)</f>
        <v>12211</v>
      </c>
      <c r="F126" s="54">
        <v>60</v>
      </c>
      <c r="H126" s="55"/>
    </row>
    <row r="127" spans="1:8" outlineLevel="1" x14ac:dyDescent="0.25">
      <c r="A127" s="60"/>
      <c r="B127" s="61" t="s">
        <v>73</v>
      </c>
      <c r="C127" s="51"/>
      <c r="D127" s="52"/>
      <c r="E127" s="51">
        <f>ROUND($D$5*F127,0)</f>
        <v>61053</v>
      </c>
      <c r="F127" s="54">
        <v>300</v>
      </c>
      <c r="H127" s="55"/>
    </row>
    <row r="128" spans="1:8" ht="31.5" outlineLevel="1" x14ac:dyDescent="0.25">
      <c r="A128" s="49" t="s">
        <v>150</v>
      </c>
      <c r="B128" s="58" t="s">
        <v>151</v>
      </c>
      <c r="C128" s="51"/>
      <c r="D128" s="52"/>
      <c r="E128" s="51"/>
      <c r="F128" s="54"/>
      <c r="H128" s="55"/>
    </row>
    <row r="129" spans="1:8" outlineLevel="1" x14ac:dyDescent="0.25">
      <c r="A129" s="56"/>
      <c r="B129" s="59" t="s">
        <v>72</v>
      </c>
      <c r="C129" s="51"/>
      <c r="D129" s="52"/>
      <c r="E129" s="51">
        <f t="shared" ref="E129:E136" si="3">ROUND($D$5*F129,0)</f>
        <v>122106</v>
      </c>
      <c r="F129" s="54">
        <v>600</v>
      </c>
      <c r="H129" s="55"/>
    </row>
    <row r="130" spans="1:8" outlineLevel="1" x14ac:dyDescent="0.25">
      <c r="A130" s="60"/>
      <c r="B130" s="61" t="s">
        <v>73</v>
      </c>
      <c r="C130" s="51"/>
      <c r="D130" s="52"/>
      <c r="E130" s="51">
        <f t="shared" si="3"/>
        <v>610530</v>
      </c>
      <c r="F130" s="54">
        <v>3000</v>
      </c>
      <c r="H130" s="55"/>
    </row>
    <row r="131" spans="1:8" outlineLevel="1" x14ac:dyDescent="0.25">
      <c r="A131" s="72" t="s">
        <v>152</v>
      </c>
      <c r="B131" s="63" t="s">
        <v>153</v>
      </c>
      <c r="C131" s="51">
        <f t="shared" ref="C131:C136" si="4">ROUND($D$5*D131,0)</f>
        <v>1018</v>
      </c>
      <c r="D131" s="52">
        <v>5</v>
      </c>
      <c r="E131" s="51">
        <f t="shared" si="3"/>
        <v>6105</v>
      </c>
      <c r="F131" s="54">
        <v>30</v>
      </c>
      <c r="H131" s="55"/>
    </row>
    <row r="132" spans="1:8" outlineLevel="1" x14ac:dyDescent="0.25">
      <c r="A132" s="73"/>
      <c r="B132" s="74" t="s">
        <v>72</v>
      </c>
      <c r="C132" s="51">
        <f t="shared" si="4"/>
        <v>1018</v>
      </c>
      <c r="D132" s="52">
        <v>5</v>
      </c>
      <c r="E132" s="51">
        <f t="shared" si="3"/>
        <v>6105</v>
      </c>
      <c r="F132" s="54">
        <v>30</v>
      </c>
      <c r="H132" s="55"/>
    </row>
    <row r="133" spans="1:8" outlineLevel="1" x14ac:dyDescent="0.25">
      <c r="A133" s="72"/>
      <c r="B133" s="59" t="s">
        <v>73</v>
      </c>
      <c r="C133" s="51">
        <f t="shared" si="4"/>
        <v>5088</v>
      </c>
      <c r="D133" s="52">
        <v>25</v>
      </c>
      <c r="E133" s="51">
        <f t="shared" si="3"/>
        <v>6105</v>
      </c>
      <c r="F133" s="54">
        <v>30</v>
      </c>
      <c r="H133" s="55"/>
    </row>
    <row r="134" spans="1:8" outlineLevel="1" x14ac:dyDescent="0.25">
      <c r="A134" s="67" t="s">
        <v>154</v>
      </c>
      <c r="B134" s="65" t="s">
        <v>155</v>
      </c>
      <c r="C134" s="51">
        <f t="shared" si="4"/>
        <v>1018</v>
      </c>
      <c r="D134" s="52">
        <v>5</v>
      </c>
      <c r="E134" s="51">
        <f t="shared" si="3"/>
        <v>6105</v>
      </c>
      <c r="F134" s="54">
        <v>30</v>
      </c>
      <c r="H134" s="55"/>
    </row>
    <row r="135" spans="1:8" outlineLevel="1" x14ac:dyDescent="0.25">
      <c r="A135" s="75"/>
      <c r="B135" s="57" t="s">
        <v>72</v>
      </c>
      <c r="C135" s="76">
        <f t="shared" si="4"/>
        <v>1018</v>
      </c>
      <c r="D135" s="52">
        <v>5</v>
      </c>
      <c r="E135" s="51">
        <f t="shared" si="3"/>
        <v>6105</v>
      </c>
      <c r="F135" s="54">
        <v>30</v>
      </c>
      <c r="H135" s="55"/>
    </row>
    <row r="136" spans="1:8" outlineLevel="1" x14ac:dyDescent="0.25">
      <c r="A136" s="73"/>
      <c r="B136" s="70" t="s">
        <v>73</v>
      </c>
      <c r="C136" s="51">
        <f t="shared" si="4"/>
        <v>5088</v>
      </c>
      <c r="D136" s="52">
        <v>25</v>
      </c>
      <c r="E136" s="51">
        <f t="shared" si="3"/>
        <v>6105</v>
      </c>
      <c r="F136" s="54">
        <v>30</v>
      </c>
      <c r="H136" s="55"/>
    </row>
    <row r="137" spans="1:8" ht="30" outlineLevel="1" x14ac:dyDescent="0.25">
      <c r="A137" s="77" t="s">
        <v>156</v>
      </c>
      <c r="B137" s="78" t="s">
        <v>157</v>
      </c>
      <c r="C137" s="51"/>
      <c r="D137" s="52"/>
      <c r="E137" s="51"/>
      <c r="F137" s="54"/>
      <c r="H137" s="55"/>
    </row>
    <row r="138" spans="1:8" outlineLevel="1" x14ac:dyDescent="0.25">
      <c r="A138" s="73"/>
      <c r="B138" s="78" t="s">
        <v>72</v>
      </c>
      <c r="C138" s="51">
        <f>ROUND($D$5*D138,0)</f>
        <v>1018</v>
      </c>
      <c r="D138" s="52">
        <v>5</v>
      </c>
      <c r="E138" s="51">
        <f>ROUND($D$5*F138,0)</f>
        <v>6105</v>
      </c>
      <c r="F138" s="54">
        <v>30</v>
      </c>
      <c r="H138" s="55"/>
    </row>
    <row r="139" spans="1:8" outlineLevel="1" x14ac:dyDescent="0.25">
      <c r="A139" s="72"/>
      <c r="B139" s="78" t="s">
        <v>73</v>
      </c>
      <c r="C139" s="51">
        <f>ROUND($D$5*D139,0)</f>
        <v>5088</v>
      </c>
      <c r="D139" s="52">
        <v>25</v>
      </c>
      <c r="E139" s="51">
        <f>ROUND($D$5*F139,0)</f>
        <v>30527</v>
      </c>
      <c r="F139" s="54">
        <v>150</v>
      </c>
      <c r="H139" s="55"/>
    </row>
    <row r="140" spans="1:8" ht="30" outlineLevel="1" x14ac:dyDescent="0.25">
      <c r="A140" s="77" t="s">
        <v>158</v>
      </c>
      <c r="B140" s="79" t="s">
        <v>159</v>
      </c>
      <c r="C140" s="51"/>
      <c r="D140" s="52"/>
      <c r="E140" s="51"/>
      <c r="F140" s="54"/>
      <c r="H140" s="55"/>
    </row>
    <row r="141" spans="1:8" outlineLevel="1" x14ac:dyDescent="0.25">
      <c r="A141" s="73"/>
      <c r="B141" s="78" t="s">
        <v>72</v>
      </c>
      <c r="C141" s="51"/>
      <c r="D141" s="52"/>
      <c r="E141" s="51">
        <f>ROUND($D$5*F141,0)</f>
        <v>12211</v>
      </c>
      <c r="F141" s="54">
        <v>60</v>
      </c>
      <c r="H141" s="55"/>
    </row>
    <row r="142" spans="1:8" outlineLevel="1" x14ac:dyDescent="0.25">
      <c r="A142" s="72"/>
      <c r="B142" s="78" t="s">
        <v>73</v>
      </c>
      <c r="C142" s="51"/>
      <c r="D142" s="52"/>
      <c r="E142" s="51">
        <f>ROUND($D$5*F142,0)</f>
        <v>61053</v>
      </c>
      <c r="F142" s="54">
        <v>300</v>
      </c>
      <c r="H142" s="55"/>
    </row>
    <row r="143" spans="1:8" ht="31.5" outlineLevel="1" x14ac:dyDescent="0.25">
      <c r="A143" s="77" t="s">
        <v>160</v>
      </c>
      <c r="B143" s="58" t="s">
        <v>161</v>
      </c>
      <c r="C143" s="51"/>
      <c r="D143" s="52"/>
      <c r="E143" s="51"/>
      <c r="F143" s="54"/>
      <c r="H143" s="55"/>
    </row>
    <row r="144" spans="1:8" outlineLevel="1" x14ac:dyDescent="0.25">
      <c r="A144" s="73"/>
      <c r="B144" s="74" t="s">
        <v>72</v>
      </c>
      <c r="C144" s="51"/>
      <c r="D144" s="52"/>
      <c r="E144" s="51">
        <f>ROUND($D$5*F144,0)</f>
        <v>122106</v>
      </c>
      <c r="F144" s="54">
        <v>600</v>
      </c>
      <c r="H144" s="55"/>
    </row>
    <row r="145" spans="1:8" outlineLevel="1" x14ac:dyDescent="0.25">
      <c r="A145" s="72"/>
      <c r="B145" s="61" t="s">
        <v>73</v>
      </c>
      <c r="C145" s="51"/>
      <c r="D145" s="52"/>
      <c r="E145" s="51">
        <f>ROUND($D$5*F145,0)</f>
        <v>610530</v>
      </c>
      <c r="F145" s="54">
        <v>3000</v>
      </c>
      <c r="H145" s="55"/>
    </row>
    <row r="146" spans="1:8" outlineLevel="1" x14ac:dyDescent="0.25">
      <c r="A146" s="77" t="s">
        <v>162</v>
      </c>
      <c r="B146" s="80" t="s">
        <v>163</v>
      </c>
      <c r="C146" s="51"/>
      <c r="D146" s="52"/>
      <c r="E146" s="51"/>
      <c r="F146" s="54"/>
      <c r="H146" s="55"/>
    </row>
    <row r="147" spans="1:8" outlineLevel="1" x14ac:dyDescent="0.25">
      <c r="A147" s="73"/>
      <c r="B147" s="74" t="s">
        <v>72</v>
      </c>
      <c r="C147" s="51">
        <f>ROUND($D$5*D147,0)</f>
        <v>1018</v>
      </c>
      <c r="D147" s="52">
        <v>5</v>
      </c>
      <c r="E147" s="51">
        <f>ROUND($D$5*F147,0)</f>
        <v>6105</v>
      </c>
      <c r="F147" s="54">
        <v>30</v>
      </c>
      <c r="H147" s="55"/>
    </row>
    <row r="148" spans="1:8" outlineLevel="1" x14ac:dyDescent="0.25">
      <c r="A148" s="72"/>
      <c r="B148" s="61" t="s">
        <v>73</v>
      </c>
      <c r="C148" s="51">
        <f>ROUND($D$5*D148,0)</f>
        <v>5088</v>
      </c>
      <c r="D148" s="52">
        <v>25</v>
      </c>
      <c r="E148" s="51">
        <f>ROUND($D$5*F148,0)</f>
        <v>30527</v>
      </c>
      <c r="F148" s="54">
        <v>150</v>
      </c>
      <c r="H148" s="55"/>
    </row>
    <row r="149" spans="1:8" outlineLevel="1" x14ac:dyDescent="0.25">
      <c r="A149" s="73" t="s">
        <v>164</v>
      </c>
      <c r="B149" s="80" t="s">
        <v>165</v>
      </c>
      <c r="C149" s="51"/>
      <c r="D149" s="52"/>
      <c r="E149" s="51"/>
      <c r="F149" s="54"/>
      <c r="H149" s="55"/>
    </row>
    <row r="150" spans="1:8" outlineLevel="1" x14ac:dyDescent="0.25">
      <c r="A150" s="73"/>
      <c r="B150" s="74" t="s">
        <v>72</v>
      </c>
      <c r="C150" s="51"/>
      <c r="D150" s="52"/>
      <c r="E150" s="51">
        <f>ROUND($D$5*F150,0)</f>
        <v>12211</v>
      </c>
      <c r="F150" s="54">
        <v>60</v>
      </c>
      <c r="H150" s="55"/>
    </row>
    <row r="151" spans="1:8" outlineLevel="1" x14ac:dyDescent="0.25">
      <c r="A151" s="72"/>
      <c r="B151" s="61" t="s">
        <v>73</v>
      </c>
      <c r="C151" s="51"/>
      <c r="D151" s="52"/>
      <c r="E151" s="51">
        <f>ROUND($D$5*F151,0)</f>
        <v>61053</v>
      </c>
      <c r="F151" s="54">
        <v>300</v>
      </c>
      <c r="H151" s="55"/>
    </row>
    <row r="152" spans="1:8" ht="31.5" outlineLevel="1" x14ac:dyDescent="0.25">
      <c r="A152" s="73" t="s">
        <v>166</v>
      </c>
      <c r="B152" s="58" t="s">
        <v>161</v>
      </c>
      <c r="C152" s="51"/>
      <c r="D152" s="52"/>
      <c r="E152" s="51"/>
      <c r="F152" s="54"/>
      <c r="H152" s="55"/>
    </row>
    <row r="153" spans="1:8" outlineLevel="1" x14ac:dyDescent="0.25">
      <c r="A153" s="73"/>
      <c r="B153" s="74" t="s">
        <v>72</v>
      </c>
      <c r="C153" s="51"/>
      <c r="D153" s="52"/>
      <c r="E153" s="51">
        <f>ROUND($D$5*F153,0)</f>
        <v>122106</v>
      </c>
      <c r="F153" s="54">
        <v>600</v>
      </c>
      <c r="H153" s="55"/>
    </row>
    <row r="154" spans="1:8" outlineLevel="1" x14ac:dyDescent="0.25">
      <c r="A154" s="72"/>
      <c r="B154" s="61" t="s">
        <v>73</v>
      </c>
      <c r="C154" s="51"/>
      <c r="D154" s="52"/>
      <c r="E154" s="51">
        <f>ROUND($D$5*F154,0)</f>
        <v>610530</v>
      </c>
      <c r="F154" s="54">
        <v>3000</v>
      </c>
      <c r="H154" s="55"/>
    </row>
    <row r="155" spans="1:8" outlineLevel="1" x14ac:dyDescent="0.25">
      <c r="A155" s="73" t="s">
        <v>167</v>
      </c>
      <c r="B155" s="80" t="s">
        <v>168</v>
      </c>
      <c r="C155" s="51"/>
      <c r="D155" s="52"/>
      <c r="E155" s="51"/>
      <c r="F155" s="54"/>
      <c r="H155" s="55"/>
    </row>
    <row r="156" spans="1:8" outlineLevel="1" x14ac:dyDescent="0.25">
      <c r="A156" s="73"/>
      <c r="B156" s="74" t="s">
        <v>72</v>
      </c>
      <c r="C156" s="51"/>
      <c r="D156" s="52"/>
      <c r="E156" s="51">
        <f>ROUND($D$5*F156,0)</f>
        <v>12211</v>
      </c>
      <c r="F156" s="54">
        <v>60</v>
      </c>
      <c r="H156" s="55"/>
    </row>
    <row r="157" spans="1:8" outlineLevel="1" x14ac:dyDescent="0.25">
      <c r="A157" s="72"/>
      <c r="B157" s="61" t="s">
        <v>73</v>
      </c>
      <c r="C157" s="51"/>
      <c r="D157" s="52"/>
      <c r="E157" s="51">
        <f>ROUND($D$5*F157,0)</f>
        <v>61053</v>
      </c>
      <c r="F157" s="54">
        <v>300</v>
      </c>
      <c r="H157" s="55"/>
    </row>
    <row r="158" spans="1:8" ht="31.5" outlineLevel="1" x14ac:dyDescent="0.25">
      <c r="A158" s="73" t="s">
        <v>169</v>
      </c>
      <c r="B158" s="58" t="s">
        <v>151</v>
      </c>
      <c r="C158" s="51"/>
      <c r="D158" s="52"/>
      <c r="E158" s="51"/>
      <c r="F158" s="54"/>
      <c r="H158" s="55"/>
    </row>
    <row r="159" spans="1:8" outlineLevel="1" x14ac:dyDescent="0.25">
      <c r="A159" s="73"/>
      <c r="B159" s="74" t="s">
        <v>72</v>
      </c>
      <c r="C159" s="51"/>
      <c r="D159" s="52"/>
      <c r="E159" s="51">
        <f>ROUND($D$5*F159,0)</f>
        <v>122106</v>
      </c>
      <c r="F159" s="54">
        <v>600</v>
      </c>
      <c r="H159" s="55"/>
    </row>
    <row r="160" spans="1:8" outlineLevel="1" x14ac:dyDescent="0.25">
      <c r="A160" s="72"/>
      <c r="B160" s="59" t="s">
        <v>73</v>
      </c>
      <c r="C160" s="51"/>
      <c r="D160" s="52"/>
      <c r="E160" s="51">
        <f>ROUND($D$5*F160,0)</f>
        <v>610530</v>
      </c>
      <c r="F160" s="54">
        <v>3000</v>
      </c>
      <c r="H160" s="55"/>
    </row>
    <row r="161" spans="1:8" ht="31.5" outlineLevel="1" x14ac:dyDescent="0.25">
      <c r="A161" s="75" t="s">
        <v>170</v>
      </c>
      <c r="B161" s="81" t="s">
        <v>171</v>
      </c>
      <c r="C161" s="76"/>
      <c r="D161" s="52"/>
      <c r="E161" s="51"/>
      <c r="F161" s="54"/>
      <c r="H161" s="55"/>
    </row>
    <row r="162" spans="1:8" outlineLevel="1" x14ac:dyDescent="0.25">
      <c r="A162" s="73"/>
      <c r="B162" s="74" t="s">
        <v>72</v>
      </c>
      <c r="C162" s="51">
        <f>ROUND($D$5*D162,0)</f>
        <v>1018</v>
      </c>
      <c r="D162" s="52">
        <v>5</v>
      </c>
      <c r="E162" s="51">
        <f>ROUND($D$5*F162,0)</f>
        <v>6105</v>
      </c>
      <c r="F162" s="54">
        <v>30</v>
      </c>
      <c r="H162" s="55"/>
    </row>
    <row r="163" spans="1:8" outlineLevel="1" x14ac:dyDescent="0.25">
      <c r="A163" s="72"/>
      <c r="B163" s="61" t="s">
        <v>73</v>
      </c>
      <c r="C163" s="51">
        <f>ROUND($D$5*D163,0)</f>
        <v>5088</v>
      </c>
      <c r="D163" s="52">
        <v>25</v>
      </c>
      <c r="E163" s="51">
        <f>ROUND($D$5*F163,0)</f>
        <v>30527</v>
      </c>
      <c r="F163" s="54">
        <v>150</v>
      </c>
      <c r="H163" s="55"/>
    </row>
    <row r="164" spans="1:8" ht="31.5" outlineLevel="1" x14ac:dyDescent="0.25">
      <c r="A164" s="73" t="s">
        <v>172</v>
      </c>
      <c r="B164" s="81" t="s">
        <v>173</v>
      </c>
      <c r="C164" s="51"/>
      <c r="D164" s="52"/>
      <c r="E164" s="51"/>
      <c r="F164" s="54"/>
      <c r="H164" s="55"/>
    </row>
    <row r="165" spans="1:8" outlineLevel="1" x14ac:dyDescent="0.25">
      <c r="A165" s="73"/>
      <c r="B165" s="74" t="s">
        <v>72</v>
      </c>
      <c r="C165" s="51"/>
      <c r="D165" s="52"/>
      <c r="E165" s="51">
        <f>ROUND($D$5*F165,0)</f>
        <v>12211</v>
      </c>
      <c r="F165" s="54">
        <v>60</v>
      </c>
      <c r="H165" s="55"/>
    </row>
    <row r="166" spans="1:8" outlineLevel="1" x14ac:dyDescent="0.25">
      <c r="A166" s="72"/>
      <c r="B166" s="61" t="s">
        <v>73</v>
      </c>
      <c r="C166" s="51"/>
      <c r="D166" s="52"/>
      <c r="E166" s="51">
        <f>ROUND($D$5*F166,0)</f>
        <v>61053</v>
      </c>
      <c r="F166" s="54">
        <v>300</v>
      </c>
      <c r="H166" s="55"/>
    </row>
    <row r="167" spans="1:8" ht="31.5" outlineLevel="1" x14ac:dyDescent="0.25">
      <c r="A167" s="73" t="s">
        <v>174</v>
      </c>
      <c r="B167" s="58" t="s">
        <v>161</v>
      </c>
      <c r="C167" s="51"/>
      <c r="D167" s="52"/>
      <c r="E167" s="51"/>
      <c r="F167" s="54"/>
      <c r="H167" s="55"/>
    </row>
    <row r="168" spans="1:8" outlineLevel="1" x14ac:dyDescent="0.25">
      <c r="A168" s="73"/>
      <c r="B168" s="74" t="s">
        <v>72</v>
      </c>
      <c r="C168" s="51"/>
      <c r="D168" s="52"/>
      <c r="E168" s="51">
        <f>ROUND($D$5*F168,0)</f>
        <v>122106</v>
      </c>
      <c r="F168" s="54">
        <v>600</v>
      </c>
      <c r="H168" s="55"/>
    </row>
    <row r="169" spans="1:8" outlineLevel="1" x14ac:dyDescent="0.25">
      <c r="A169" s="72"/>
      <c r="B169" s="61" t="s">
        <v>73</v>
      </c>
      <c r="C169" s="51"/>
      <c r="D169" s="52"/>
      <c r="E169" s="51">
        <f>ROUND($D$5*F169,0)</f>
        <v>610530</v>
      </c>
      <c r="F169" s="54">
        <v>3000</v>
      </c>
      <c r="H169" s="55"/>
    </row>
    <row r="170" spans="1:8" outlineLevel="1" x14ac:dyDescent="0.25">
      <c r="A170" s="73" t="s">
        <v>175</v>
      </c>
      <c r="B170" s="80" t="s">
        <v>176</v>
      </c>
      <c r="C170" s="51"/>
      <c r="D170" s="52"/>
      <c r="E170" s="51"/>
      <c r="F170" s="54"/>
      <c r="H170" s="55"/>
    </row>
    <row r="171" spans="1:8" outlineLevel="1" x14ac:dyDescent="0.25">
      <c r="A171" s="73"/>
      <c r="B171" s="74" t="s">
        <v>72</v>
      </c>
      <c r="C171" s="51">
        <f>ROUND($D$5*D171,0)</f>
        <v>1018</v>
      </c>
      <c r="D171" s="52">
        <v>5</v>
      </c>
      <c r="E171" s="51">
        <f>ROUND($D$5*F171,0)</f>
        <v>6105</v>
      </c>
      <c r="F171" s="54">
        <v>30</v>
      </c>
      <c r="H171" s="55"/>
    </row>
    <row r="172" spans="1:8" outlineLevel="1" x14ac:dyDescent="0.25">
      <c r="A172" s="72"/>
      <c r="B172" s="61" t="s">
        <v>73</v>
      </c>
      <c r="C172" s="51">
        <f>ROUND($D$5*D172,0)</f>
        <v>5088</v>
      </c>
      <c r="D172" s="52">
        <v>25</v>
      </c>
      <c r="E172" s="51">
        <f>ROUND($D$5*F172,0)</f>
        <v>30527</v>
      </c>
      <c r="F172" s="54">
        <v>150</v>
      </c>
      <c r="H172" s="55"/>
    </row>
    <row r="173" spans="1:8" outlineLevel="1" x14ac:dyDescent="0.25">
      <c r="A173" s="73" t="s">
        <v>177</v>
      </c>
      <c r="B173" s="80" t="s">
        <v>178</v>
      </c>
      <c r="C173" s="51"/>
      <c r="D173" s="52"/>
      <c r="E173" s="51"/>
      <c r="F173" s="54"/>
      <c r="H173" s="55"/>
    </row>
    <row r="174" spans="1:8" outlineLevel="1" x14ac:dyDescent="0.25">
      <c r="A174" s="73"/>
      <c r="B174" s="74" t="s">
        <v>72</v>
      </c>
      <c r="C174" s="51"/>
      <c r="D174" s="52"/>
      <c r="E174" s="51">
        <f>ROUND($D$5*F174,0)</f>
        <v>12211</v>
      </c>
      <c r="F174" s="54">
        <v>60</v>
      </c>
      <c r="H174" s="55"/>
    </row>
    <row r="175" spans="1:8" outlineLevel="1" x14ac:dyDescent="0.25">
      <c r="A175" s="72"/>
      <c r="B175" s="61" t="s">
        <v>73</v>
      </c>
      <c r="C175" s="51"/>
      <c r="D175" s="52"/>
      <c r="E175" s="51">
        <f>ROUND($D$5*F175,0)</f>
        <v>61053</v>
      </c>
      <c r="F175" s="54">
        <v>300</v>
      </c>
      <c r="H175" s="55"/>
    </row>
    <row r="176" spans="1:8" ht="31.5" outlineLevel="1" x14ac:dyDescent="0.25">
      <c r="A176" s="73" t="s">
        <v>179</v>
      </c>
      <c r="B176" s="58" t="s">
        <v>161</v>
      </c>
      <c r="C176" s="51"/>
      <c r="D176" s="52"/>
      <c r="E176" s="51"/>
      <c r="F176" s="54"/>
      <c r="H176" s="55"/>
    </row>
    <row r="177" spans="1:8" outlineLevel="1" x14ac:dyDescent="0.25">
      <c r="A177" s="73"/>
      <c r="B177" s="74" t="s">
        <v>72</v>
      </c>
      <c r="C177" s="51"/>
      <c r="D177" s="52"/>
      <c r="E177" s="51">
        <f>ROUND($D$5*F177,0)</f>
        <v>122106</v>
      </c>
      <c r="F177" s="54">
        <v>600</v>
      </c>
      <c r="H177" s="55"/>
    </row>
    <row r="178" spans="1:8" outlineLevel="1" x14ac:dyDescent="0.25">
      <c r="A178" s="72"/>
      <c r="B178" s="61" t="s">
        <v>73</v>
      </c>
      <c r="C178" s="51"/>
      <c r="D178" s="52"/>
      <c r="E178" s="51">
        <f>ROUND($D$5*F178,0)</f>
        <v>610530</v>
      </c>
      <c r="F178" s="54">
        <v>3000</v>
      </c>
      <c r="H178" s="55"/>
    </row>
    <row r="179" spans="1:8" outlineLevel="1" x14ac:dyDescent="0.25">
      <c r="A179" s="67" t="s">
        <v>180</v>
      </c>
      <c r="B179" s="65" t="s">
        <v>181</v>
      </c>
      <c r="C179" s="51"/>
      <c r="D179" s="52"/>
      <c r="E179" s="51">
        <f>ROUND($D$5*F179,0)</f>
        <v>12211</v>
      </c>
      <c r="F179" s="54">
        <v>60</v>
      </c>
      <c r="H179" s="55"/>
    </row>
    <row r="180" spans="1:8" ht="31.5" outlineLevel="1" x14ac:dyDescent="0.25">
      <c r="A180" s="82" t="s">
        <v>182</v>
      </c>
      <c r="B180" s="65" t="s">
        <v>183</v>
      </c>
      <c r="C180" s="51"/>
      <c r="D180" s="52"/>
      <c r="E180" s="51">
        <f>ROUND($D$5*F180,0)</f>
        <v>12211</v>
      </c>
      <c r="F180" s="54">
        <v>60</v>
      </c>
      <c r="H180" s="55"/>
    </row>
    <row r="181" spans="1:8" ht="31.5" outlineLevel="1" x14ac:dyDescent="0.25">
      <c r="A181" s="64" t="s">
        <v>184</v>
      </c>
      <c r="B181" s="65" t="s">
        <v>185</v>
      </c>
      <c r="C181" s="51"/>
      <c r="D181" s="52"/>
      <c r="E181" s="51">
        <f>ROUND($D$5*F181,0)</f>
        <v>12211</v>
      </c>
      <c r="F181" s="54">
        <v>60</v>
      </c>
      <c r="H181" s="55"/>
    </row>
    <row r="182" spans="1:8" outlineLevel="1" x14ac:dyDescent="0.25">
      <c r="A182" s="83" t="s">
        <v>186</v>
      </c>
      <c r="B182" s="58" t="s">
        <v>187</v>
      </c>
      <c r="C182" s="51"/>
      <c r="D182" s="52"/>
      <c r="E182" s="51"/>
      <c r="F182" s="54"/>
      <c r="H182" s="55"/>
    </row>
    <row r="183" spans="1:8" outlineLevel="1" x14ac:dyDescent="0.25">
      <c r="A183" s="84"/>
      <c r="B183" s="59" t="s">
        <v>72</v>
      </c>
      <c r="C183" s="51"/>
      <c r="D183" s="52"/>
      <c r="E183" s="51">
        <f>ROUND($D$5*F183,0)</f>
        <v>12211</v>
      </c>
      <c r="F183" s="54">
        <v>60</v>
      </c>
      <c r="H183" s="55"/>
    </row>
    <row r="184" spans="1:8" outlineLevel="1" x14ac:dyDescent="0.25">
      <c r="A184" s="85"/>
      <c r="B184" s="61" t="s">
        <v>73</v>
      </c>
      <c r="C184" s="51"/>
      <c r="D184" s="52"/>
      <c r="E184" s="51">
        <f>ROUND($D$5*F184,0)</f>
        <v>61053</v>
      </c>
      <c r="F184" s="54">
        <v>300</v>
      </c>
      <c r="H184" s="55"/>
    </row>
    <row r="185" spans="1:8" outlineLevel="1" x14ac:dyDescent="0.25">
      <c r="A185" s="83" t="s">
        <v>188</v>
      </c>
      <c r="B185" s="59" t="s">
        <v>189</v>
      </c>
      <c r="C185" s="51"/>
      <c r="D185" s="52"/>
      <c r="E185" s="51"/>
      <c r="F185" s="54"/>
      <c r="H185" s="55"/>
    </row>
    <row r="186" spans="1:8" outlineLevel="1" x14ac:dyDescent="0.25">
      <c r="A186" s="85"/>
      <c r="B186" s="59" t="s">
        <v>72</v>
      </c>
      <c r="C186" s="51"/>
      <c r="D186" s="52"/>
      <c r="E186" s="51">
        <f>ROUND($D$5*F186,0)</f>
        <v>12211</v>
      </c>
      <c r="F186" s="54">
        <v>60</v>
      </c>
      <c r="H186" s="55"/>
    </row>
    <row r="187" spans="1:8" outlineLevel="1" x14ac:dyDescent="0.25">
      <c r="A187" s="86"/>
      <c r="B187" s="61" t="s">
        <v>73</v>
      </c>
      <c r="C187" s="51"/>
      <c r="D187" s="52"/>
      <c r="E187" s="51">
        <f>ROUND($D$5*F187,0)</f>
        <v>61053</v>
      </c>
      <c r="F187" s="54">
        <v>300</v>
      </c>
      <c r="H187" s="55"/>
    </row>
    <row r="188" spans="1:8" ht="31.5" outlineLevel="1" x14ac:dyDescent="0.25">
      <c r="A188" s="85" t="s">
        <v>190</v>
      </c>
      <c r="B188" s="59" t="s">
        <v>191</v>
      </c>
      <c r="C188" s="51"/>
      <c r="D188" s="52"/>
      <c r="E188" s="51"/>
      <c r="F188" s="54"/>
      <c r="H188" s="55"/>
    </row>
    <row r="189" spans="1:8" outlineLevel="1" x14ac:dyDescent="0.25">
      <c r="A189" s="85"/>
      <c r="B189" s="59" t="s">
        <v>72</v>
      </c>
      <c r="C189" s="51"/>
      <c r="D189" s="52"/>
      <c r="E189" s="51">
        <f t="shared" ref="E189:E196" si="5">ROUND($D$5*F189,0)</f>
        <v>12211</v>
      </c>
      <c r="F189" s="54">
        <v>60</v>
      </c>
      <c r="H189" s="55"/>
    </row>
    <row r="190" spans="1:8" outlineLevel="1" x14ac:dyDescent="0.25">
      <c r="A190" s="85"/>
      <c r="B190" s="61" t="s">
        <v>73</v>
      </c>
      <c r="C190" s="51"/>
      <c r="D190" s="52"/>
      <c r="E190" s="51">
        <f t="shared" si="5"/>
        <v>61053</v>
      </c>
      <c r="F190" s="54">
        <v>300</v>
      </c>
      <c r="H190" s="55"/>
    </row>
    <row r="191" spans="1:8" outlineLevel="1" x14ac:dyDescent="0.25">
      <c r="A191" s="83" t="s">
        <v>192</v>
      </c>
      <c r="B191" s="81" t="s">
        <v>193</v>
      </c>
      <c r="C191" s="51">
        <f t="shared" ref="C191:C196" si="6">ROUND($D$5*D191,0)</f>
        <v>1018</v>
      </c>
      <c r="D191" s="52">
        <v>5</v>
      </c>
      <c r="E191" s="51">
        <f t="shared" si="5"/>
        <v>6105</v>
      </c>
      <c r="F191" s="54">
        <v>30</v>
      </c>
      <c r="H191" s="55"/>
    </row>
    <row r="192" spans="1:8" outlineLevel="1" x14ac:dyDescent="0.25">
      <c r="A192" s="84"/>
      <c r="B192" s="57" t="s">
        <v>72</v>
      </c>
      <c r="C192" s="51">
        <f t="shared" si="6"/>
        <v>1018</v>
      </c>
      <c r="D192" s="52">
        <v>5</v>
      </c>
      <c r="E192" s="51">
        <f t="shared" si="5"/>
        <v>6105</v>
      </c>
      <c r="F192" s="54">
        <v>30</v>
      </c>
      <c r="H192" s="55"/>
    </row>
    <row r="193" spans="1:8" outlineLevel="1" x14ac:dyDescent="0.25">
      <c r="A193" s="84"/>
      <c r="B193" s="70" t="s">
        <v>73</v>
      </c>
      <c r="C193" s="51">
        <f t="shared" si="6"/>
        <v>5088</v>
      </c>
      <c r="D193" s="52">
        <v>25</v>
      </c>
      <c r="E193" s="51">
        <f t="shared" si="5"/>
        <v>6105</v>
      </c>
      <c r="F193" s="54">
        <v>30</v>
      </c>
      <c r="H193" s="55"/>
    </row>
    <row r="194" spans="1:8" outlineLevel="1" x14ac:dyDescent="0.25">
      <c r="A194" s="83" t="s">
        <v>194</v>
      </c>
      <c r="B194" s="81" t="s">
        <v>195</v>
      </c>
      <c r="C194" s="51">
        <f t="shared" si="6"/>
        <v>1018</v>
      </c>
      <c r="D194" s="52">
        <v>5</v>
      </c>
      <c r="E194" s="51">
        <f t="shared" si="5"/>
        <v>6105</v>
      </c>
      <c r="F194" s="54">
        <v>30</v>
      </c>
      <c r="H194" s="55"/>
    </row>
    <row r="195" spans="1:8" outlineLevel="1" x14ac:dyDescent="0.25">
      <c r="A195" s="84"/>
      <c r="B195" s="57" t="s">
        <v>72</v>
      </c>
      <c r="C195" s="51">
        <f t="shared" si="6"/>
        <v>1018</v>
      </c>
      <c r="D195" s="52">
        <v>5</v>
      </c>
      <c r="E195" s="51">
        <f t="shared" si="5"/>
        <v>6105</v>
      </c>
      <c r="F195" s="54">
        <v>30</v>
      </c>
      <c r="H195" s="55"/>
    </row>
    <row r="196" spans="1:8" outlineLevel="1" x14ac:dyDescent="0.25">
      <c r="A196" s="84"/>
      <c r="B196" s="70" t="s">
        <v>73</v>
      </c>
      <c r="C196" s="51">
        <f t="shared" si="6"/>
        <v>5088</v>
      </c>
      <c r="D196" s="52">
        <v>25</v>
      </c>
      <c r="E196" s="51">
        <f t="shared" si="5"/>
        <v>6105</v>
      </c>
      <c r="F196" s="54">
        <v>30</v>
      </c>
      <c r="H196" s="55"/>
    </row>
    <row r="197" spans="1:8" ht="30" outlineLevel="1" x14ac:dyDescent="0.25">
      <c r="A197" s="83" t="s">
        <v>196</v>
      </c>
      <c r="B197" s="78" t="s">
        <v>157</v>
      </c>
      <c r="C197" s="51"/>
      <c r="D197" s="52"/>
      <c r="E197" s="51"/>
      <c r="F197" s="54"/>
      <c r="H197" s="55"/>
    </row>
    <row r="198" spans="1:8" outlineLevel="1" x14ac:dyDescent="0.25">
      <c r="A198" s="84"/>
      <c r="B198" s="78" t="s">
        <v>72</v>
      </c>
      <c r="C198" s="51">
        <f>ROUND($D$5*D198,0)</f>
        <v>1018</v>
      </c>
      <c r="D198" s="52">
        <v>5</v>
      </c>
      <c r="E198" s="51">
        <f>ROUND($D$5*F198,0)</f>
        <v>6105</v>
      </c>
      <c r="F198" s="54">
        <v>30</v>
      </c>
      <c r="H198" s="55"/>
    </row>
    <row r="199" spans="1:8" outlineLevel="1" x14ac:dyDescent="0.25">
      <c r="A199" s="86"/>
      <c r="B199" s="87" t="s">
        <v>73</v>
      </c>
      <c r="C199" s="51">
        <f>ROUND($D$5*D199,0)</f>
        <v>5088</v>
      </c>
      <c r="D199" s="52">
        <v>25</v>
      </c>
      <c r="E199" s="51">
        <f>ROUND($D$5*F199,0)</f>
        <v>30527</v>
      </c>
      <c r="F199" s="54">
        <v>150</v>
      </c>
      <c r="H199" s="55"/>
    </row>
    <row r="200" spans="1:8" ht="30" outlineLevel="1" x14ac:dyDescent="0.25">
      <c r="A200" s="83" t="s">
        <v>197</v>
      </c>
      <c r="B200" s="78" t="s">
        <v>159</v>
      </c>
      <c r="C200" s="51"/>
      <c r="D200" s="52"/>
      <c r="E200" s="51"/>
      <c r="F200" s="54"/>
      <c r="H200" s="55"/>
    </row>
    <row r="201" spans="1:8" outlineLevel="1" x14ac:dyDescent="0.25">
      <c r="A201" s="84"/>
      <c r="B201" s="78" t="s">
        <v>72</v>
      </c>
      <c r="C201" s="51"/>
      <c r="D201" s="52"/>
      <c r="E201" s="51">
        <f>ROUND($D$5*F201,0)</f>
        <v>12211</v>
      </c>
      <c r="F201" s="54">
        <v>60</v>
      </c>
      <c r="H201" s="55"/>
    </row>
    <row r="202" spans="1:8" outlineLevel="1" x14ac:dyDescent="0.25">
      <c r="A202" s="86"/>
      <c r="B202" s="78" t="s">
        <v>73</v>
      </c>
      <c r="C202" s="51"/>
      <c r="D202" s="52"/>
      <c r="E202" s="51">
        <f>ROUND($D$5*F202,0)</f>
        <v>61053</v>
      </c>
      <c r="F202" s="54">
        <v>300</v>
      </c>
      <c r="H202" s="55"/>
    </row>
    <row r="203" spans="1:8" ht="30" outlineLevel="1" x14ac:dyDescent="0.25">
      <c r="A203" s="83" t="s">
        <v>198</v>
      </c>
      <c r="B203" s="79" t="s">
        <v>199</v>
      </c>
      <c r="C203" s="51"/>
      <c r="D203" s="52"/>
      <c r="E203" s="51"/>
      <c r="F203" s="54"/>
      <c r="H203" s="55"/>
    </row>
    <row r="204" spans="1:8" outlineLevel="1" x14ac:dyDescent="0.25">
      <c r="A204" s="84"/>
      <c r="B204" s="78" t="s">
        <v>72</v>
      </c>
      <c r="C204" s="51"/>
      <c r="D204" s="52"/>
      <c r="E204" s="51">
        <f>ROUND($D$5*F204,0)</f>
        <v>122106</v>
      </c>
      <c r="F204" s="54">
        <v>600</v>
      </c>
      <c r="H204" s="55"/>
    </row>
    <row r="205" spans="1:8" outlineLevel="1" x14ac:dyDescent="0.25">
      <c r="A205" s="86"/>
      <c r="B205" s="87" t="s">
        <v>73</v>
      </c>
      <c r="C205" s="51"/>
      <c r="D205" s="52"/>
      <c r="E205" s="51">
        <f>ROUND($D$5*F205,0)</f>
        <v>610530</v>
      </c>
      <c r="F205" s="54">
        <v>3000</v>
      </c>
      <c r="H205" s="55"/>
    </row>
    <row r="206" spans="1:8" outlineLevel="1" x14ac:dyDescent="0.25">
      <c r="A206" s="83" t="s">
        <v>200</v>
      </c>
      <c r="B206" s="80" t="s">
        <v>163</v>
      </c>
      <c r="C206" s="51"/>
      <c r="D206" s="52"/>
      <c r="E206" s="51"/>
      <c r="F206" s="54"/>
      <c r="H206" s="55"/>
    </row>
    <row r="207" spans="1:8" outlineLevel="1" x14ac:dyDescent="0.25">
      <c r="A207" s="84"/>
      <c r="B207" s="78" t="s">
        <v>72</v>
      </c>
      <c r="C207" s="51">
        <f>ROUND($D$5*D207,0)</f>
        <v>1018</v>
      </c>
      <c r="D207" s="52">
        <v>5</v>
      </c>
      <c r="E207" s="51">
        <f>ROUND($D$5*F207,0)</f>
        <v>6105</v>
      </c>
      <c r="F207" s="54">
        <v>30</v>
      </c>
      <c r="H207" s="55"/>
    </row>
    <row r="208" spans="1:8" outlineLevel="1" x14ac:dyDescent="0.25">
      <c r="A208" s="86"/>
      <c r="B208" s="87" t="s">
        <v>73</v>
      </c>
      <c r="C208" s="51">
        <f>ROUND($D$5*D208,0)</f>
        <v>5088</v>
      </c>
      <c r="D208" s="52">
        <v>25</v>
      </c>
      <c r="E208" s="51">
        <f>ROUND($D$5*F208,0)</f>
        <v>30527</v>
      </c>
      <c r="F208" s="54">
        <v>150</v>
      </c>
      <c r="H208" s="55"/>
    </row>
    <row r="209" spans="1:8" outlineLevel="1" x14ac:dyDescent="0.25">
      <c r="A209" s="83" t="s">
        <v>201</v>
      </c>
      <c r="B209" s="80" t="s">
        <v>165</v>
      </c>
      <c r="C209" s="51"/>
      <c r="D209" s="52"/>
      <c r="E209" s="51"/>
      <c r="F209" s="54"/>
      <c r="H209" s="55"/>
    </row>
    <row r="210" spans="1:8" outlineLevel="1" x14ac:dyDescent="0.25">
      <c r="A210" s="84"/>
      <c r="B210" s="78" t="s">
        <v>72</v>
      </c>
      <c r="C210" s="51"/>
      <c r="D210" s="52"/>
      <c r="E210" s="51">
        <f>ROUND($D$5*F210,0)</f>
        <v>12211</v>
      </c>
      <c r="F210" s="54">
        <v>60</v>
      </c>
      <c r="H210" s="55"/>
    </row>
    <row r="211" spans="1:8" outlineLevel="1" x14ac:dyDescent="0.25">
      <c r="A211" s="86"/>
      <c r="B211" s="87" t="s">
        <v>73</v>
      </c>
      <c r="C211" s="51"/>
      <c r="D211" s="52"/>
      <c r="E211" s="51">
        <f>ROUND($D$5*F211,0)</f>
        <v>61053</v>
      </c>
      <c r="F211" s="54">
        <v>300</v>
      </c>
      <c r="H211" s="55"/>
    </row>
    <row r="212" spans="1:8" ht="30" outlineLevel="1" x14ac:dyDescent="0.25">
      <c r="A212" s="85" t="s">
        <v>202</v>
      </c>
      <c r="B212" s="79" t="s">
        <v>199</v>
      </c>
      <c r="C212" s="51"/>
      <c r="D212" s="52"/>
      <c r="E212" s="51"/>
      <c r="F212" s="54"/>
      <c r="H212" s="55"/>
    </row>
    <row r="213" spans="1:8" outlineLevel="1" x14ac:dyDescent="0.25">
      <c r="A213" s="84"/>
      <c r="B213" s="78" t="s">
        <v>72</v>
      </c>
      <c r="C213" s="51"/>
      <c r="D213" s="52"/>
      <c r="E213" s="51">
        <f>ROUND($D$5*F213,0)</f>
        <v>122106</v>
      </c>
      <c r="F213" s="54">
        <v>600</v>
      </c>
      <c r="H213" s="55"/>
    </row>
    <row r="214" spans="1:8" outlineLevel="1" x14ac:dyDescent="0.25">
      <c r="A214" s="86"/>
      <c r="B214" s="87" t="s">
        <v>73</v>
      </c>
      <c r="C214" s="51"/>
      <c r="D214" s="52"/>
      <c r="E214" s="51">
        <f>ROUND($D$5*F214,0)</f>
        <v>610530</v>
      </c>
      <c r="F214" s="54">
        <v>3000</v>
      </c>
      <c r="H214" s="55"/>
    </row>
    <row r="215" spans="1:8" outlineLevel="1" x14ac:dyDescent="0.25">
      <c r="A215" s="83" t="s">
        <v>203</v>
      </c>
      <c r="B215" s="80" t="s">
        <v>168</v>
      </c>
      <c r="C215" s="51"/>
      <c r="D215" s="52"/>
      <c r="E215" s="51"/>
      <c r="F215" s="54"/>
      <c r="H215" s="55"/>
    </row>
    <row r="216" spans="1:8" outlineLevel="1" x14ac:dyDescent="0.25">
      <c r="A216" s="84"/>
      <c r="B216" s="78" t="s">
        <v>72</v>
      </c>
      <c r="C216" s="51"/>
      <c r="D216" s="52"/>
      <c r="E216" s="51">
        <f>ROUND($D$5*F216,0)</f>
        <v>12211</v>
      </c>
      <c r="F216" s="54">
        <v>60</v>
      </c>
      <c r="H216" s="55"/>
    </row>
    <row r="217" spans="1:8" outlineLevel="1" x14ac:dyDescent="0.25">
      <c r="A217" s="85"/>
      <c r="B217" s="87" t="s">
        <v>73</v>
      </c>
      <c r="C217" s="51"/>
      <c r="D217" s="52"/>
      <c r="E217" s="51">
        <f>ROUND($D$5*F217,0)</f>
        <v>61053</v>
      </c>
      <c r="F217" s="54">
        <v>300</v>
      </c>
      <c r="H217" s="55"/>
    </row>
    <row r="218" spans="1:8" ht="31.5" outlineLevel="1" x14ac:dyDescent="0.25">
      <c r="A218" s="83" t="s">
        <v>204</v>
      </c>
      <c r="B218" s="58" t="s">
        <v>151</v>
      </c>
      <c r="C218" s="51"/>
      <c r="D218" s="52"/>
      <c r="E218" s="51"/>
      <c r="F218" s="54"/>
      <c r="H218" s="55"/>
    </row>
    <row r="219" spans="1:8" outlineLevel="1" x14ac:dyDescent="0.25">
      <c r="A219" s="84"/>
      <c r="B219" s="78" t="s">
        <v>72</v>
      </c>
      <c r="C219" s="51"/>
      <c r="D219" s="52"/>
      <c r="E219" s="51">
        <f>ROUND($D$5*F219,0)</f>
        <v>122106</v>
      </c>
      <c r="F219" s="54">
        <v>600</v>
      </c>
      <c r="H219" s="55"/>
    </row>
    <row r="220" spans="1:8" outlineLevel="1" x14ac:dyDescent="0.25">
      <c r="A220" s="86"/>
      <c r="B220" s="87" t="s">
        <v>73</v>
      </c>
      <c r="C220" s="51"/>
      <c r="D220" s="52"/>
      <c r="E220" s="51">
        <f>ROUND($D$5*F220,0)</f>
        <v>610530</v>
      </c>
      <c r="F220" s="54">
        <v>3000</v>
      </c>
      <c r="H220" s="55"/>
    </row>
    <row r="221" spans="1:8" outlineLevel="1" x14ac:dyDescent="0.25">
      <c r="A221" s="83" t="s">
        <v>205</v>
      </c>
      <c r="B221" s="80" t="s">
        <v>171</v>
      </c>
      <c r="C221" s="51"/>
      <c r="D221" s="52"/>
      <c r="E221" s="51"/>
      <c r="F221" s="54"/>
      <c r="H221" s="55"/>
    </row>
    <row r="222" spans="1:8" outlineLevel="1" x14ac:dyDescent="0.25">
      <c r="A222" s="84"/>
      <c r="B222" s="78" t="s">
        <v>72</v>
      </c>
      <c r="C222" s="51">
        <f>ROUND($D$5*D222,0)</f>
        <v>1018</v>
      </c>
      <c r="D222" s="52">
        <v>5</v>
      </c>
      <c r="E222" s="51">
        <f>ROUND($D$5*F222,0)</f>
        <v>6105</v>
      </c>
      <c r="F222" s="54">
        <v>30</v>
      </c>
      <c r="H222" s="55"/>
    </row>
    <row r="223" spans="1:8" outlineLevel="1" x14ac:dyDescent="0.25">
      <c r="A223" s="86"/>
      <c r="B223" s="87" t="s">
        <v>73</v>
      </c>
      <c r="C223" s="51">
        <f>ROUND($D$5*D223,0)</f>
        <v>5088</v>
      </c>
      <c r="D223" s="52">
        <v>25</v>
      </c>
      <c r="E223" s="51">
        <f>ROUND($D$5*F223,0)</f>
        <v>30527</v>
      </c>
      <c r="F223" s="54">
        <v>150</v>
      </c>
      <c r="H223" s="55"/>
    </row>
    <row r="224" spans="1:8" outlineLevel="1" x14ac:dyDescent="0.25">
      <c r="A224" s="83" t="s">
        <v>206</v>
      </c>
      <c r="B224" s="80" t="s">
        <v>173</v>
      </c>
      <c r="C224" s="51"/>
      <c r="D224" s="52"/>
      <c r="E224" s="51"/>
      <c r="F224" s="54"/>
      <c r="H224" s="55"/>
    </row>
    <row r="225" spans="1:8" outlineLevel="1" x14ac:dyDescent="0.25">
      <c r="A225" s="84"/>
      <c r="B225" s="78" t="s">
        <v>72</v>
      </c>
      <c r="C225" s="51"/>
      <c r="D225" s="52"/>
      <c r="E225" s="51">
        <f>ROUND($D$5*F225,0)</f>
        <v>12211</v>
      </c>
      <c r="F225" s="54">
        <v>60</v>
      </c>
      <c r="H225" s="55"/>
    </row>
    <row r="226" spans="1:8" outlineLevel="1" x14ac:dyDescent="0.25">
      <c r="A226" s="85"/>
      <c r="B226" s="87" t="s">
        <v>73</v>
      </c>
      <c r="C226" s="51"/>
      <c r="D226" s="52"/>
      <c r="E226" s="51">
        <f>ROUND($D$5*F226,0)</f>
        <v>61053</v>
      </c>
      <c r="F226" s="54">
        <v>300</v>
      </c>
      <c r="H226" s="55"/>
    </row>
    <row r="227" spans="1:8" ht="30" outlineLevel="1" x14ac:dyDescent="0.25">
      <c r="A227" s="83" t="s">
        <v>207</v>
      </c>
      <c r="B227" s="79" t="s">
        <v>199</v>
      </c>
      <c r="C227" s="51"/>
      <c r="D227" s="52"/>
      <c r="E227" s="51"/>
      <c r="F227" s="54"/>
      <c r="H227" s="55"/>
    </row>
    <row r="228" spans="1:8" outlineLevel="1" x14ac:dyDescent="0.25">
      <c r="A228" s="84"/>
      <c r="B228" s="78" t="s">
        <v>72</v>
      </c>
      <c r="C228" s="51"/>
      <c r="D228" s="52"/>
      <c r="E228" s="51">
        <f>ROUND($D$5*F228,0)</f>
        <v>122106</v>
      </c>
      <c r="F228" s="54">
        <v>600</v>
      </c>
      <c r="H228" s="55"/>
    </row>
    <row r="229" spans="1:8" outlineLevel="1" x14ac:dyDescent="0.25">
      <c r="A229" s="85"/>
      <c r="B229" s="87" t="s">
        <v>73</v>
      </c>
      <c r="C229" s="51"/>
      <c r="D229" s="52"/>
      <c r="E229" s="51">
        <f>ROUND($D$5*F229,0)</f>
        <v>610530</v>
      </c>
      <c r="F229" s="54">
        <v>3000</v>
      </c>
      <c r="H229" s="55"/>
    </row>
    <row r="230" spans="1:8" outlineLevel="1" x14ac:dyDescent="0.25">
      <c r="A230" s="83" t="s">
        <v>208</v>
      </c>
      <c r="B230" s="80" t="s">
        <v>176</v>
      </c>
      <c r="C230" s="51"/>
      <c r="D230" s="52"/>
      <c r="E230" s="51"/>
      <c r="F230" s="54"/>
      <c r="H230" s="55"/>
    </row>
    <row r="231" spans="1:8" outlineLevel="1" x14ac:dyDescent="0.25">
      <c r="A231" s="84"/>
      <c r="B231" s="78" t="s">
        <v>72</v>
      </c>
      <c r="C231" s="51">
        <f>ROUND($D$5*D231,0)</f>
        <v>1018</v>
      </c>
      <c r="D231" s="52">
        <v>5</v>
      </c>
      <c r="E231" s="51">
        <f>ROUND($D$5*F231,0)</f>
        <v>6105</v>
      </c>
      <c r="F231" s="54">
        <v>30</v>
      </c>
      <c r="H231" s="55"/>
    </row>
    <row r="232" spans="1:8" outlineLevel="1" x14ac:dyDescent="0.25">
      <c r="A232" s="86"/>
      <c r="B232" s="87" t="s">
        <v>73</v>
      </c>
      <c r="C232" s="51">
        <f>ROUND($D$5*D232,0)</f>
        <v>5088</v>
      </c>
      <c r="D232" s="52">
        <v>25</v>
      </c>
      <c r="E232" s="51">
        <f>ROUND($D$5*F232,0)</f>
        <v>30527</v>
      </c>
      <c r="F232" s="54">
        <v>150</v>
      </c>
      <c r="H232" s="55"/>
    </row>
    <row r="233" spans="1:8" outlineLevel="1" x14ac:dyDescent="0.25">
      <c r="A233" s="83" t="s">
        <v>209</v>
      </c>
      <c r="B233" s="80" t="s">
        <v>210</v>
      </c>
      <c r="C233" s="51"/>
      <c r="D233" s="52"/>
      <c r="E233" s="51"/>
      <c r="F233" s="54"/>
      <c r="H233" s="55"/>
    </row>
    <row r="234" spans="1:8" outlineLevel="1" x14ac:dyDescent="0.25">
      <c r="A234" s="84"/>
      <c r="B234" s="78" t="s">
        <v>72</v>
      </c>
      <c r="C234" s="51"/>
      <c r="D234" s="52"/>
      <c r="E234" s="51">
        <f>ROUND($D$5*F234,0)</f>
        <v>12211</v>
      </c>
      <c r="F234" s="54">
        <v>60</v>
      </c>
      <c r="H234" s="55"/>
    </row>
    <row r="235" spans="1:8" outlineLevel="1" x14ac:dyDescent="0.25">
      <c r="A235" s="86"/>
      <c r="B235" s="87" t="s">
        <v>73</v>
      </c>
      <c r="C235" s="51"/>
      <c r="D235" s="52"/>
      <c r="E235" s="51">
        <f>ROUND($D$5*F235,0)</f>
        <v>61053</v>
      </c>
      <c r="F235" s="54">
        <v>300</v>
      </c>
      <c r="H235" s="55"/>
    </row>
    <row r="236" spans="1:8" ht="30" outlineLevel="1" x14ac:dyDescent="0.25">
      <c r="A236" s="85" t="s">
        <v>211</v>
      </c>
      <c r="B236" s="79" t="s">
        <v>199</v>
      </c>
      <c r="C236" s="51"/>
      <c r="D236" s="52"/>
      <c r="E236" s="51"/>
      <c r="F236" s="54"/>
      <c r="H236" s="55"/>
    </row>
    <row r="237" spans="1:8" outlineLevel="1" x14ac:dyDescent="0.25">
      <c r="A237" s="84"/>
      <c r="B237" s="78" t="s">
        <v>72</v>
      </c>
      <c r="C237" s="51"/>
      <c r="D237" s="52"/>
      <c r="E237" s="51">
        <f t="shared" ref="E237:E245" si="7">ROUND($D$5*F237,0)</f>
        <v>122106</v>
      </c>
      <c r="F237" s="54">
        <v>600</v>
      </c>
      <c r="H237" s="55"/>
    </row>
    <row r="238" spans="1:8" outlineLevel="1" x14ac:dyDescent="0.25">
      <c r="A238" s="85"/>
      <c r="B238" s="87" t="s">
        <v>73</v>
      </c>
      <c r="C238" s="51"/>
      <c r="D238" s="52"/>
      <c r="E238" s="51">
        <f t="shared" si="7"/>
        <v>610530</v>
      </c>
      <c r="F238" s="54">
        <v>3000</v>
      </c>
      <c r="H238" s="55"/>
    </row>
    <row r="239" spans="1:8" outlineLevel="1" x14ac:dyDescent="0.25">
      <c r="A239" s="64">
        <v>185</v>
      </c>
      <c r="B239" s="65" t="s">
        <v>212</v>
      </c>
      <c r="C239" s="51"/>
      <c r="D239" s="52"/>
      <c r="E239" s="51">
        <f t="shared" si="7"/>
        <v>12211</v>
      </c>
      <c r="F239" s="54">
        <v>60</v>
      </c>
      <c r="H239" s="55"/>
    </row>
    <row r="240" spans="1:8" outlineLevel="1" x14ac:dyDescent="0.25">
      <c r="A240" s="64">
        <v>186</v>
      </c>
      <c r="B240" s="65" t="s">
        <v>213</v>
      </c>
      <c r="C240" s="51"/>
      <c r="D240" s="52"/>
      <c r="E240" s="51">
        <f t="shared" si="7"/>
        <v>12211</v>
      </c>
      <c r="F240" s="54">
        <v>60</v>
      </c>
      <c r="H240" s="55"/>
    </row>
    <row r="241" spans="1:8" ht="31.5" outlineLevel="1" x14ac:dyDescent="0.25">
      <c r="A241" s="64" t="s">
        <v>214</v>
      </c>
      <c r="B241" s="65" t="s">
        <v>215</v>
      </c>
      <c r="C241" s="51"/>
      <c r="D241" s="52"/>
      <c r="E241" s="51">
        <f t="shared" si="7"/>
        <v>1018</v>
      </c>
      <c r="F241" s="54">
        <v>5</v>
      </c>
      <c r="H241" s="55"/>
    </row>
    <row r="242" spans="1:8" ht="31.5" outlineLevel="1" x14ac:dyDescent="0.25">
      <c r="A242" s="64" t="s">
        <v>216</v>
      </c>
      <c r="B242" s="65" t="s">
        <v>217</v>
      </c>
      <c r="C242" s="51"/>
      <c r="D242" s="52"/>
      <c r="E242" s="51">
        <f t="shared" si="7"/>
        <v>1018</v>
      </c>
      <c r="F242" s="54">
        <v>5</v>
      </c>
      <c r="H242" s="55"/>
    </row>
    <row r="243" spans="1:8" ht="31.5" outlineLevel="1" x14ac:dyDescent="0.25">
      <c r="A243" s="64" t="s">
        <v>218</v>
      </c>
      <c r="B243" s="65" t="s">
        <v>219</v>
      </c>
      <c r="C243" s="51"/>
      <c r="D243" s="52"/>
      <c r="E243" s="51">
        <f t="shared" si="7"/>
        <v>1018</v>
      </c>
      <c r="F243" s="54">
        <v>5</v>
      </c>
      <c r="H243" s="55"/>
    </row>
    <row r="244" spans="1:8" outlineLevel="1" x14ac:dyDescent="0.25">
      <c r="A244" s="64" t="s">
        <v>220</v>
      </c>
      <c r="B244" s="65" t="s">
        <v>119</v>
      </c>
      <c r="C244" s="51"/>
      <c r="D244" s="52"/>
      <c r="E244" s="51">
        <f t="shared" si="7"/>
        <v>10176</v>
      </c>
      <c r="F244" s="54">
        <v>50</v>
      </c>
      <c r="H244" s="55"/>
    </row>
    <row r="245" spans="1:8" ht="16.5" outlineLevel="1" thickBot="1" x14ac:dyDescent="0.3">
      <c r="A245" s="88">
        <v>194</v>
      </c>
      <c r="B245" s="89" t="s">
        <v>221</v>
      </c>
      <c r="C245" s="90"/>
      <c r="D245" s="90"/>
      <c r="E245" s="91">
        <f t="shared" si="7"/>
        <v>4070</v>
      </c>
      <c r="F245" s="92">
        <v>20</v>
      </c>
      <c r="H245" s="55"/>
    </row>
  </sheetData>
  <mergeCells count="13">
    <mergeCell ref="A1:E1"/>
    <mergeCell ref="A3:E3"/>
    <mergeCell ref="A7:E7"/>
    <mergeCell ref="A8:E8"/>
    <mergeCell ref="A41:A42"/>
    <mergeCell ref="B41:B42"/>
    <mergeCell ref="C41:D41"/>
    <mergeCell ref="E41:F41"/>
    <mergeCell ref="A47:A48"/>
    <mergeCell ref="B47:B48"/>
    <mergeCell ref="C47:D47"/>
    <mergeCell ref="E47:F47"/>
    <mergeCell ref="A49:F49"/>
  </mergeCells>
  <pageMargins left="0.70866141732283472" right="0.70866141732283472" top="0.74803149606299213" bottom="0.74803149606299213" header="0.31496062992125984" footer="0.31496062992125984"/>
  <pageSetup paperSize="9" scale="43" fitToHeight="0" orientation="landscape" r:id="rId1"/>
  <headerFooter>
    <oddHeader>&amp;L2025-26 Fees and Penalties - Tourism, Sport and Major Events&amp;C&amp;"Arial"&amp;12&amp;K000000 OFFICIAL&amp;1#_x000D_</oddHeader>
    <oddFooter>&amp;CPage &amp;P of 10_x000D_&amp;1#&amp;"Arial"&amp;12&amp;K000000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e54c51-c225-4571-a045-0baead801994">
      <Terms xmlns="http://schemas.microsoft.com/office/infopath/2007/PartnerControls"/>
    </lcf76f155ced4ddcb4097134ff3c332f>
    <TaxCatchAll xmlns="1cb54cc9-4ef3-4e87-81de-119443e56d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30D6AC59EB77458A9FA35BD4ED71CC" ma:contentTypeVersion="16" ma:contentTypeDescription="Create a new document." ma:contentTypeScope="" ma:versionID="c0b1918b46a23673e255532a36f0cb2f">
  <xsd:schema xmlns:xsd="http://www.w3.org/2001/XMLSchema" xmlns:xs="http://www.w3.org/2001/XMLSchema" xmlns:p="http://schemas.microsoft.com/office/2006/metadata/properties" xmlns:ns2="d5e54c51-c225-4571-a045-0baead801994" xmlns:ns3="1cb54cc9-4ef3-4e87-81de-119443e56d46" targetNamespace="http://schemas.microsoft.com/office/2006/metadata/properties" ma:root="true" ma:fieldsID="a99ade7dfcae93ec5230372ab310745c" ns2:_="" ns3:_="">
    <xsd:import namespace="d5e54c51-c225-4571-a045-0baead801994"/>
    <xsd:import namespace="1cb54cc9-4ef3-4e87-81de-119443e56d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e54c51-c225-4571-a045-0baead8019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b54cc9-4ef3-4e87-81de-119443e56d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019a868-eeee-484c-9b63-51a0a9fa79dd}" ma:internalName="TaxCatchAll" ma:showField="CatchAllData" ma:web="1cb54cc9-4ef3-4e87-81de-119443e56d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62C7E2-6490-41D2-8FF7-B559B23078B5}">
  <ds:schemaRefs>
    <ds:schemaRef ds:uri="http://schemas.microsoft.com/office/2006/metadata/properties"/>
    <ds:schemaRef ds:uri="http://schemas.microsoft.com/office/infopath/2007/PartnerControls"/>
    <ds:schemaRef ds:uri="http://purl.org/dc/dcmitype/"/>
    <ds:schemaRef ds:uri="d5e54c51-c225-4571-a045-0baead801994"/>
    <ds:schemaRef ds:uri="http://schemas.microsoft.com/office/2006/documentManagement/types"/>
    <ds:schemaRef ds:uri="1cb54cc9-4ef3-4e87-81de-119443e56d46"/>
    <ds:schemaRef ds:uri="http://purl.org/dc/elements/1.1/"/>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4874748-345C-47A1-BBD4-0B96F74D77B6}">
  <ds:schemaRefs>
    <ds:schemaRef ds:uri="http://schemas.microsoft.com/sharepoint/v3/contenttype/forms"/>
  </ds:schemaRefs>
</ds:datastoreItem>
</file>

<file path=customXml/itemProps3.xml><?xml version="1.0" encoding="utf-8"?>
<ds:datastoreItem xmlns:ds="http://schemas.openxmlformats.org/officeDocument/2006/customXml" ds:itemID="{484C5ED7-012A-4BFB-B192-656A6817C6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e54c51-c225-4571-a045-0baead801994"/>
    <ds:schemaRef ds:uri="1cb54cc9-4ef3-4e87-81de-119443e56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TSME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K Berry (DJSIR)</dc:creator>
  <cp:keywords/>
  <dc:description/>
  <cp:lastModifiedBy>Isabelle C Leung Wan Chin (DJSIR)</cp:lastModifiedBy>
  <cp:revision/>
  <cp:lastPrinted>2025-06-27T00:38:46Z</cp:lastPrinted>
  <dcterms:created xsi:type="dcterms:W3CDTF">2024-06-21T05:47:01Z</dcterms:created>
  <dcterms:modified xsi:type="dcterms:W3CDTF">2025-07-01T00:40:45Z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0x010100E030D6AC59EB77458A9FA35BD4ED71CC</vt:lpwstr>
  </property>
  <property fmtid="{D5CDD505-2E9C-101B-9397-08002B2CF9AE}" pid="5" name="MediaServiceImageTags">
    <vt:lpwstr/>
  </property>
  <property fmtid="{D5CDD505-2E9C-101B-9397-08002B2CF9AE}" pid="6" name="MSIP_Label_d00a4df9-c942-4b09-b23a-6c1023f6de27_Enabled">
    <vt:lpwstr>true</vt:lpwstr>
  </property>
  <property fmtid="{D5CDD505-2E9C-101B-9397-08002B2CF9AE}" pid="7" name="MSIP_Label_d00a4df9-c942-4b09-b23a-6c1023f6de27_SetDate">
    <vt:lpwstr>2025-07-01T00:40:42Z</vt:lpwstr>
  </property>
  <property fmtid="{D5CDD505-2E9C-101B-9397-08002B2CF9AE}" pid="8" name="MSIP_Label_d00a4df9-c942-4b09-b23a-6c1023f6de27_Method">
    <vt:lpwstr>Privileged</vt:lpwstr>
  </property>
  <property fmtid="{D5CDD505-2E9C-101B-9397-08002B2CF9AE}" pid="9" name="MSIP_Label_d00a4df9-c942-4b09-b23a-6c1023f6de27_Name">
    <vt:lpwstr>Official (DJPR)</vt:lpwstr>
  </property>
  <property fmtid="{D5CDD505-2E9C-101B-9397-08002B2CF9AE}" pid="10" name="MSIP_Label_d00a4df9-c942-4b09-b23a-6c1023f6de27_SiteId">
    <vt:lpwstr>722ea0be-3e1c-4b11-ad6f-9401d6856e24</vt:lpwstr>
  </property>
  <property fmtid="{D5CDD505-2E9C-101B-9397-08002B2CF9AE}" pid="11" name="MSIP_Label_d00a4df9-c942-4b09-b23a-6c1023f6de27_ActionId">
    <vt:lpwstr>a5f884dc-f04d-4460-ba4f-f938bc2c9a74</vt:lpwstr>
  </property>
  <property fmtid="{D5CDD505-2E9C-101B-9397-08002B2CF9AE}" pid="12" name="MSIP_Label_d00a4df9-c942-4b09-b23a-6c1023f6de27_ContentBits">
    <vt:lpwstr>3</vt:lpwstr>
  </property>
  <property fmtid="{D5CDD505-2E9C-101B-9397-08002B2CF9AE}" pid="13" name="MSIP_Label_d00a4df9-c942-4b09-b23a-6c1023f6de27_Tag">
    <vt:lpwstr>10, 0, 1, 1</vt:lpwstr>
  </property>
</Properties>
</file>